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3" activeTab="3"/>
  </bookViews>
  <sheets>
    <sheet name="プログラム" sheetId="1" state="hidden" r:id="rId1"/>
    <sheet name="駅伝選手一覧表" sheetId="2" state="hidden" r:id="rId2"/>
    <sheet name="設定" sheetId="3" state="hidden" r:id="rId3"/>
    <sheet name="手引き" sheetId="4" r:id="rId4"/>
    <sheet name="①ﾃﾞｰﾀ" sheetId="5" r:id="rId5"/>
    <sheet name="②選手登録" sheetId="6" r:id="rId6"/>
    <sheet name="③提出用紙" sheetId="7" r:id="rId7"/>
    <sheet name="④オーダー表" sheetId="8" r:id="rId8"/>
  </sheets>
  <definedNames>
    <definedName name="_xlnm.Print_Area" localSheetId="6">'③提出用紙'!$A$1:$K$47</definedName>
    <definedName name="_xlnm.Print_Area" localSheetId="7">'④オーダー表'!$A$1:$E$27</definedName>
    <definedName name="_xlnm.Print_Area" localSheetId="0">'プログラム'!$A$1:$C$15</definedName>
  </definedNames>
  <calcPr fullCalcOnLoad="1"/>
</workbook>
</file>

<file path=xl/sharedStrings.xml><?xml version="1.0" encoding="utf-8"?>
<sst xmlns="http://schemas.openxmlformats.org/spreadsheetml/2006/main" count="123" uniqueCount="105">
  <si>
    <t>監督</t>
  </si>
  <si>
    <t>名</t>
  </si>
  <si>
    <t>学年</t>
  </si>
  <si>
    <t>項目</t>
  </si>
  <si>
    <t>氏　名</t>
  </si>
  <si>
    <t>ﾅﾝﾊﾞｰ</t>
  </si>
  <si>
    <t>チーム名</t>
  </si>
  <si>
    <t>監督名</t>
  </si>
  <si>
    <t>監督名</t>
  </si>
  <si>
    <t>姓</t>
  </si>
  <si>
    <t>記録</t>
  </si>
  <si>
    <t>学校名</t>
  </si>
  <si>
    <t>学校連絡先</t>
  </si>
  <si>
    <t>TEL</t>
  </si>
  <si>
    <t>FAX</t>
  </si>
  <si>
    <t>氏名</t>
  </si>
  <si>
    <t>携帯TEL</t>
  </si>
  <si>
    <t>通過順位</t>
  </si>
  <si>
    <t>ﾌﾘｶﾞﾅ</t>
  </si>
  <si>
    <t>校長氏名</t>
  </si>
  <si>
    <t>コーチ</t>
  </si>
  <si>
    <t>選手１</t>
  </si>
  <si>
    <t>選手２</t>
  </si>
  <si>
    <t>選手３</t>
  </si>
  <si>
    <t>選手４</t>
  </si>
  <si>
    <t>選手５</t>
  </si>
  <si>
    <t>選手６</t>
  </si>
  <si>
    <t>選手７</t>
  </si>
  <si>
    <t>選手８</t>
  </si>
  <si>
    <t>選手９</t>
  </si>
  <si>
    <t>監　督</t>
  </si>
  <si>
    <t>出走区間</t>
  </si>
  <si>
    <t>登録番号</t>
  </si>
  <si>
    <t>学　年</t>
  </si>
  <si>
    <t>備考</t>
  </si>
  <si>
    <t>競技者氏名</t>
  </si>
  <si>
    <t>役　職
または
学　年</t>
  </si>
  <si>
    <t>ﾌﾘｾｲ</t>
  </si>
  <si>
    <t>ﾌﾘﾒｲ</t>
  </si>
  <si>
    <t>【男子の部】</t>
  </si>
  <si>
    <t>コーチ名</t>
  </si>
  <si>
    <t>選手 1</t>
  </si>
  <si>
    <t>選手 2</t>
  </si>
  <si>
    <t>選手 3</t>
  </si>
  <si>
    <t>選手 4</t>
  </si>
  <si>
    <t>選手 5</t>
  </si>
  <si>
    <t>選手 6</t>
  </si>
  <si>
    <t>選手 7</t>
  </si>
  <si>
    <t>選手 8</t>
  </si>
  <si>
    <t>選手 9</t>
  </si>
  <si>
    <t>選手10</t>
  </si>
  <si>
    <t>データ入力シート</t>
  </si>
  <si>
    <t>登録</t>
  </si>
  <si>
    <t>監督・コーチ・選手登録シート</t>
  </si>
  <si>
    <t>フリガナ</t>
  </si>
  <si>
    <t>フリガナ</t>
  </si>
  <si>
    <t>　</t>
  </si>
  <si>
    <t>　　　なお、「①データ」「②選手登録」シートを入力すると、自動的に「③提出用紙」「④オーダー表」に転記されます。</t>
  </si>
  <si>
    <t>　　　（転記された内容に誤りがないか必ず確認してください。）</t>
  </si>
  <si>
    <t>（２）　シートに</t>
  </si>
  <si>
    <t>　　　なお、黄色のセルにカーソルを移動すると、ドロップダウンリストや注意事項が表示される場合があります。</t>
  </si>
  <si>
    <t xml:space="preserve">      その際は、その指示に従ってください。</t>
  </si>
  <si>
    <t>（３）　ひらがな・漢字は全角で、数字・ｶﾀｶﾅ・ｱﾙﾌｧﾍﾞｯﾄ・ﾊｲﾌﾝはすべて半角で入力してください。</t>
  </si>
  <si>
    <t>（４）　入力・確認の後、「③提出用紙」を印刷します。</t>
  </si>
  <si>
    <t xml:space="preserve"> のような黄色のセルがあります。このセルに必要事項を記入してください。</t>
  </si>
  <si>
    <t>注意事項等</t>
  </si>
  <si>
    <t>（１）　シートは以下の４つがあります。（このシートを除く）</t>
  </si>
  <si>
    <t>　　　①データ</t>
  </si>
  <si>
    <t>　　　②選手登録</t>
  </si>
  <si>
    <t>　　　③提出用紙</t>
  </si>
  <si>
    <t>　　　④オーダー表</t>
  </si>
  <si>
    <t>地区大会</t>
  </si>
  <si>
    <t>地区名</t>
  </si>
  <si>
    <t>引率責任者</t>
  </si>
  <si>
    <t>宮崎県中学校体育大会</t>
  </si>
  <si>
    <t>引率責任者名</t>
  </si>
  <si>
    <t>順位</t>
  </si>
  <si>
    <t>上記の者は，本校在学の生徒で標記大会に参加することを承認します。</t>
  </si>
  <si>
    <t>上記の者を標記大会に参加申し込みをいたします。</t>
  </si>
  <si>
    <t>携帯電話</t>
  </si>
  <si>
    <t>　　　学校・地区中体連の公印を押印し、各地区中体連事務局を通じ宮崎県中体連事務局に送付してください。</t>
  </si>
  <si>
    <t>選手名</t>
  </si>
  <si>
    <t>地区中体連
会長氏名</t>
  </si>
  <si>
    <t>印</t>
  </si>
  <si>
    <t>【大会当日監督会前提出用】</t>
  </si>
  <si>
    <t>ナンバー
カード</t>
  </si>
  <si>
    <t>※出走区間に１～６の数字を記入すること。</t>
  </si>
  <si>
    <t xml:space="preserve"> ※　ナンバーカードを記入すること。</t>
  </si>
  <si>
    <t xml:space="preserve"> ※　当日の朝７：４５～８：００の間に本部に提出すること。なお、登録者変更がある
　 場合は、該当者の氏名・フリガナ欄に二重線を引き、訂正した後登録者変更届を添え
   て提出すること。</t>
  </si>
  <si>
    <t xml:space="preserve"> ※　オーダー用紙の提出の際に、スタート（出走）整理順（抽選）を行う。</t>
  </si>
  <si>
    <t>（５）　「④オーダー表」は印刷して出走区間を記入し、監督会議前に大会本部に提出してください。</t>
  </si>
  <si>
    <t>第</t>
  </si>
  <si>
    <t>回数を記入してください！</t>
  </si>
  <si>
    <t>このファイルは</t>
  </si>
  <si>
    <t>↑</t>
  </si>
  <si>
    <t>平成　年   月    日</t>
  </si>
  <si>
    <t>中学校</t>
  </si>
  <si>
    <t>市立</t>
  </si>
  <si>
    <t>回　男子駅伝競走大会　申込書です。</t>
  </si>
  <si>
    <t>　　　なお同時に、この申込書をメールに添付し、chugaku@miyariku.org へ送信してください。</t>
  </si>
  <si>
    <t>宮崎県中学校総合体育大会　駅伝競走大会　男子　申込書</t>
  </si>
  <si>
    <t>宮崎県中学校総合体育大会　駅伝競走大会　男子</t>
  </si>
  <si>
    <t>宮崎県中学校総合体育大会</t>
  </si>
  <si>
    <t>駅伝競走大会　男子　選手申込書</t>
  </si>
  <si>
    <t>駅伝競走大会　男子　オーダー表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</si>
</sst>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時間&quot;##&quot;分&quot;##&quot;秒&quot;"/>
    <numFmt numFmtId="177" formatCode="&quot;第　&quot;#&quot;　位&quot;"/>
    <numFmt numFmtId="178" formatCode="###&quot;-&quot;####"/>
    <numFmt numFmtId="179" formatCode="&quot;〶　&quot;###&quot;-&quot;####"/>
    <numFmt numFmtId="180" formatCode="0.0&quot;　ｋｍ&quot;"/>
    <numFmt numFmtId="181" formatCode="#&quot;　年&quot;"/>
    <numFmt numFmtId="182" formatCode="##&quot;  分  &quot;##&quot;  秒 &quot;"/>
    <numFmt numFmtId="183" formatCode="[$-411]ggge&quot;年&quot;m&quot;月&quot;d&quot;日&quot;;@"/>
    <numFmt numFmtId="184" formatCode="#&quot;　ｋｍ&quot;"/>
    <numFmt numFmtId="185" formatCode="##&quot;　ｋｍ&quot;"/>
    <numFmt numFmtId="186" formatCode="###&quot;　ｋｍ&quot;"/>
    <numFmt numFmtId="187" formatCode="0_ "/>
    <numFmt numFmtId="188" formatCode="#&quot; 年&quot;"/>
    <numFmt numFmtId="189" formatCode="0.00_);[Red]\(0.00\)"/>
    <numFmt numFmtId="190" formatCode="0_);[Red]\(0\)"/>
  </numFmts>
  <fonts count="61">
    <font>
      <sz val="11"/>
      <name val="ＭＳ Ｐゴシック"/>
      <family val="3"/>
    </font>
    <font>
      <sz val="6"/>
      <name val="ＭＳ Ｐゴシック"/>
      <family val="3"/>
    </font>
    <font>
      <sz val="11"/>
      <name val="ＭＳ ゴシック"/>
      <family val="3"/>
    </font>
    <font>
      <sz val="16"/>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ゴシック"/>
      <family val="3"/>
    </font>
    <font>
      <b/>
      <sz val="16"/>
      <name val="ＭＳ ゴシック"/>
      <family val="3"/>
    </font>
    <font>
      <b/>
      <sz val="13"/>
      <name val="ＭＳ ゴシック"/>
      <family val="3"/>
    </font>
    <font>
      <b/>
      <sz val="14"/>
      <name val="ＭＳ ゴシック"/>
      <family val="3"/>
    </font>
    <font>
      <b/>
      <sz val="18"/>
      <name val="ＭＳ ゴシック"/>
      <family val="3"/>
    </font>
    <font>
      <b/>
      <sz val="12"/>
      <name val="ＭＳ ゴシック"/>
      <family val="3"/>
    </font>
    <font>
      <sz val="10"/>
      <name val="ＭＳ ゴシック"/>
      <family val="3"/>
    </font>
    <font>
      <sz val="8"/>
      <name val="ＭＳ ゴシック"/>
      <family val="3"/>
    </font>
    <font>
      <sz val="13"/>
      <name val="ＭＳ ゴシック"/>
      <family val="3"/>
    </font>
    <font>
      <sz val="12"/>
      <name val="ＭＳ ゴシック"/>
      <family val="3"/>
    </font>
    <font>
      <sz val="13"/>
      <name val="ＭＳ Ｐゴシック"/>
      <family val="3"/>
    </font>
    <font>
      <b/>
      <strike/>
      <sz val="14"/>
      <name val="ＭＳ ゴシック"/>
      <family val="3"/>
    </font>
    <font>
      <sz val="14"/>
      <name val="ＭＳ Ｐゴシック"/>
      <family val="3"/>
    </font>
    <font>
      <sz val="16"/>
      <name val="ＭＳ Ｐゴシック"/>
      <family val="3"/>
    </font>
    <font>
      <sz val="8"/>
      <name val="ＭＳ Ｐゴシック"/>
      <family val="3"/>
    </font>
    <font>
      <b/>
      <sz val="15"/>
      <name val="ＭＳ ゴシック"/>
      <family val="3"/>
    </font>
    <font>
      <b/>
      <sz val="15"/>
      <name val="ＭＳ Ｐゴシック"/>
      <family val="3"/>
    </font>
    <font>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hair"/>
      <right style="thin"/>
      <top style="thin"/>
      <bottom style="thin"/>
    </border>
    <border>
      <left>
        <color indexed="63"/>
      </left>
      <right>
        <color indexed="63"/>
      </right>
      <top style="thin"/>
      <bottom style="dotted"/>
    </border>
    <border>
      <left>
        <color indexed="63"/>
      </left>
      <right>
        <color indexed="63"/>
      </right>
      <top style="dotted"/>
      <bottom style="thin"/>
    </border>
    <border>
      <left style="thin"/>
      <right style="thin"/>
      <top>
        <color indexed="63"/>
      </top>
      <bottom style="thin"/>
    </border>
    <border>
      <left style="medium"/>
      <right style="thin"/>
      <top>
        <color indexed="63"/>
      </top>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color indexed="63"/>
      </top>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dotted"/>
    </border>
    <border>
      <left>
        <color indexed="63"/>
      </left>
      <right style="thin"/>
      <top style="dotted"/>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style="medium"/>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thin"/>
      <bottom style="thin"/>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 fillId="0" borderId="0" applyNumberFormat="0" applyFill="0" applyBorder="0" applyAlignment="0" applyProtection="0"/>
    <xf numFmtId="0" fontId="60" fillId="32" borderId="0" applyNumberFormat="0" applyBorder="0" applyAlignment="0" applyProtection="0"/>
  </cellStyleXfs>
  <cellXfs count="259">
    <xf numFmtId="0" fontId="0" fillId="0" borderId="0" xfId="0" applyAlignment="1">
      <alignment vertical="center"/>
    </xf>
    <xf numFmtId="0" fontId="2" fillId="0" borderId="0" xfId="0" applyFont="1" applyAlignment="1" applyProtection="1">
      <alignment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3" fillId="0" borderId="0" xfId="0" applyFont="1" applyAlignment="1" applyProtection="1">
      <alignment horizontal="center" vertical="center"/>
      <protection hidden="1"/>
    </xf>
    <xf numFmtId="49" fontId="2" fillId="0" borderId="0" xfId="0" applyNumberFormat="1" applyFont="1" applyAlignment="1" applyProtection="1">
      <alignment vertical="center"/>
      <protection hidden="1"/>
    </xf>
    <xf numFmtId="49" fontId="2" fillId="0" borderId="0" xfId="0" applyNumberFormat="1" applyFont="1" applyBorder="1" applyAlignment="1" applyProtection="1">
      <alignment vertical="center" textRotation="255"/>
      <protection hidden="1"/>
    </xf>
    <xf numFmtId="0" fontId="2" fillId="0" borderId="0" xfId="0" applyFont="1" applyBorder="1" applyAlignment="1" applyProtection="1">
      <alignment horizontal="center" vertical="center"/>
      <protection hidden="1"/>
    </xf>
    <xf numFmtId="0" fontId="2" fillId="0" borderId="0" xfId="0" applyFont="1" applyAlignment="1" applyProtection="1">
      <alignment vertical="center"/>
      <protection hidden="1"/>
    </xf>
    <xf numFmtId="176" fontId="2" fillId="0" borderId="0" xfId="0" applyNumberFormat="1" applyFont="1" applyFill="1" applyBorder="1" applyAlignment="1" applyProtection="1">
      <alignment vertical="center"/>
      <protection hidden="1"/>
    </xf>
    <xf numFmtId="0" fontId="2" fillId="33" borderId="11" xfId="0" applyFont="1" applyFill="1" applyBorder="1" applyAlignment="1" applyProtection="1">
      <alignment horizontal="center" vertical="center"/>
      <protection locked="0"/>
    </xf>
    <xf numFmtId="49" fontId="2" fillId="33" borderId="11"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2" fillId="33" borderId="10" xfId="0" applyFont="1" applyFill="1" applyBorder="1" applyAlignment="1" applyProtection="1">
      <alignment vertical="center" shrinkToFit="1"/>
      <protection locked="0"/>
    </xf>
    <xf numFmtId="0" fontId="2" fillId="33" borderId="12" xfId="0" applyFont="1" applyFill="1" applyBorder="1" applyAlignment="1" applyProtection="1">
      <alignment vertical="center" shrinkToFit="1"/>
      <protection locked="0"/>
    </xf>
    <xf numFmtId="0" fontId="2" fillId="0" borderId="13" xfId="0" applyNumberFormat="1" applyFont="1" applyBorder="1" applyAlignment="1" applyProtection="1">
      <alignment horizontal="center" vertical="center"/>
      <protection hidden="1"/>
    </xf>
    <xf numFmtId="0" fontId="0" fillId="0" borderId="0" xfId="0" applyBorder="1" applyAlignment="1" applyProtection="1">
      <alignment vertical="center"/>
      <protection hidden="1"/>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15" fillId="0" borderId="0" xfId="0" applyFont="1" applyFill="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176" fontId="2" fillId="0" borderId="0" xfId="0" applyNumberFormat="1" applyFont="1" applyBorder="1" applyAlignment="1" applyProtection="1">
      <alignment vertical="center"/>
      <protection hidden="1"/>
    </xf>
    <xf numFmtId="0" fontId="10" fillId="0" borderId="0" xfId="0"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9" fillId="0" borderId="18" xfId="0" applyFont="1" applyBorder="1" applyAlignment="1" applyProtection="1">
      <alignment horizontal="center" vertical="center" shrinkToFit="1"/>
      <protection hidden="1"/>
    </xf>
    <xf numFmtId="0" fontId="2" fillId="0" borderId="19"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9" fillId="0" borderId="11"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protection hidden="1"/>
    </xf>
    <xf numFmtId="0" fontId="9" fillId="0" borderId="15" xfId="0" applyFont="1" applyBorder="1" applyAlignment="1" applyProtection="1">
      <alignment horizontal="center" vertical="center" shrinkToFit="1"/>
      <protection hidden="1"/>
    </xf>
    <xf numFmtId="0" fontId="9" fillId="0" borderId="15"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9" fillId="0" borderId="23" xfId="0" applyFont="1" applyBorder="1" applyAlignment="1" applyProtection="1">
      <alignment horizontal="center" vertical="center" shrinkToFit="1"/>
      <protection hidden="1"/>
    </xf>
    <xf numFmtId="0" fontId="9" fillId="0" borderId="23" xfId="0" applyFont="1" applyBorder="1" applyAlignment="1" applyProtection="1">
      <alignment horizontal="center" vertical="center"/>
      <protection hidden="1"/>
    </xf>
    <xf numFmtId="0" fontId="2" fillId="33" borderId="11"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xf numFmtId="0" fontId="2" fillId="33" borderId="11" xfId="0" applyFont="1" applyFill="1" applyBorder="1" applyAlignment="1" applyProtection="1">
      <alignment vertical="center"/>
      <protection hidden="1"/>
    </xf>
    <xf numFmtId="0" fontId="2" fillId="0" borderId="25" xfId="0" applyFont="1" applyBorder="1" applyAlignment="1" applyProtection="1">
      <alignment horizontal="center" vertical="center"/>
      <protection hidden="1"/>
    </xf>
    <xf numFmtId="187" fontId="2" fillId="33" borderId="1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0" fontId="13"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protection hidden="1"/>
    </xf>
    <xf numFmtId="0" fontId="10" fillId="0" borderId="0" xfId="0" applyNumberFormat="1" applyFont="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177" fontId="10" fillId="0" borderId="0" xfId="0" applyNumberFormat="1" applyFont="1" applyFill="1" applyBorder="1" applyAlignment="1" applyProtection="1">
      <alignment horizontal="center" vertical="center"/>
      <protection hidden="1"/>
    </xf>
    <xf numFmtId="177" fontId="10" fillId="0" borderId="0" xfId="0" applyNumberFormat="1" applyFont="1" applyBorder="1" applyAlignment="1" applyProtection="1">
      <alignment vertical="center"/>
      <protection hidden="1"/>
    </xf>
    <xf numFmtId="0" fontId="9" fillId="0" borderId="27" xfId="0" applyFont="1" applyBorder="1" applyAlignment="1" applyProtection="1">
      <alignment horizontal="center" vertical="center" shrinkToFit="1"/>
      <protection hidden="1"/>
    </xf>
    <xf numFmtId="0" fontId="19" fillId="0" borderId="0" xfId="0" applyFont="1" applyBorder="1" applyAlignment="1" applyProtection="1">
      <alignment horizontal="center" vertical="center" shrinkToFit="1"/>
      <protection hidden="1"/>
    </xf>
    <xf numFmtId="0" fontId="7" fillId="0" borderId="28" xfId="0" applyFont="1" applyBorder="1" applyAlignment="1" applyProtection="1">
      <alignment horizontal="center" vertical="center"/>
      <protection hidden="1"/>
    </xf>
    <xf numFmtId="0" fontId="10" fillId="0" borderId="26" xfId="0" applyFont="1" applyFill="1" applyBorder="1" applyAlignment="1" applyProtection="1">
      <alignment horizontal="distributed" vertical="center" indent="2"/>
      <protection hidden="1"/>
    </xf>
    <xf numFmtId="0" fontId="8"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2" fillId="0" borderId="28"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7" fillId="0" borderId="0" xfId="0" applyFont="1" applyBorder="1" applyAlignment="1" applyProtection="1">
      <alignment horizontal="distributed" vertical="center" indent="2"/>
      <protection hidden="1"/>
    </xf>
    <xf numFmtId="0" fontId="2" fillId="0" borderId="33" xfId="0" applyFont="1" applyBorder="1" applyAlignment="1" applyProtection="1">
      <alignment vertical="center"/>
      <protection hidden="1"/>
    </xf>
    <xf numFmtId="0" fontId="10" fillId="0" borderId="34" xfId="0" applyNumberFormat="1" applyFont="1" applyFill="1" applyBorder="1" applyAlignment="1" applyProtection="1">
      <alignment horizontal="center" vertical="center"/>
      <protection hidden="1"/>
    </xf>
    <xf numFmtId="49" fontId="13" fillId="0" borderId="0" xfId="0" applyNumberFormat="1" applyFont="1" applyFill="1" applyBorder="1" applyAlignment="1" applyProtection="1">
      <alignment horizontal="distributed" vertical="center" indent="2"/>
      <protection hidden="1"/>
    </xf>
    <xf numFmtId="0" fontId="16" fillId="0" borderId="19" xfId="0" applyFont="1" applyFill="1" applyBorder="1" applyAlignment="1" applyProtection="1">
      <alignment horizontal="center" vertical="center" shrinkToFit="1"/>
      <protection hidden="1"/>
    </xf>
    <xf numFmtId="0" fontId="16" fillId="0" borderId="21" xfId="0" applyFont="1" applyFill="1" applyBorder="1" applyAlignment="1" applyProtection="1">
      <alignment horizontal="center" vertical="center" shrinkToFit="1"/>
      <protection hidden="1"/>
    </xf>
    <xf numFmtId="0" fontId="16" fillId="0" borderId="22"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protection hidden="1"/>
    </xf>
    <xf numFmtId="0" fontId="4" fillId="0" borderId="0" xfId="61" applyFont="1" applyProtection="1">
      <alignment/>
      <protection hidden="1"/>
    </xf>
    <xf numFmtId="0" fontId="4" fillId="0" borderId="0" xfId="61" applyFont="1" applyAlignment="1" applyProtection="1">
      <alignment horizontal="right"/>
      <protection hidden="1"/>
    </xf>
    <xf numFmtId="0" fontId="4" fillId="34" borderId="11" xfId="61" applyFont="1" applyFill="1" applyBorder="1" applyAlignment="1" applyProtection="1">
      <alignment horizontal="center"/>
      <protection locked="0"/>
    </xf>
    <xf numFmtId="0" fontId="2" fillId="0" borderId="0" xfId="61" applyFont="1" applyProtection="1">
      <alignment/>
      <protection hidden="1"/>
    </xf>
    <xf numFmtId="0" fontId="2" fillId="0" borderId="0" xfId="61" applyFont="1" applyAlignment="1" applyProtection="1">
      <alignment horizontal="center"/>
      <protection hidden="1"/>
    </xf>
    <xf numFmtId="0" fontId="25" fillId="0" borderId="0" xfId="61" applyFont="1" applyProtection="1">
      <alignment/>
      <protection hidden="1"/>
    </xf>
    <xf numFmtId="0" fontId="7" fillId="0" borderId="10" xfId="0" applyFont="1" applyBorder="1" applyAlignment="1" applyProtection="1">
      <alignment horizontal="center" vertical="center" shrinkToFit="1"/>
      <protection hidden="1"/>
    </xf>
    <xf numFmtId="0" fontId="0" fillId="0" borderId="35" xfId="0" applyBorder="1" applyAlignment="1" applyProtection="1">
      <alignment vertical="center" shrinkToFit="1"/>
      <protection hidden="1"/>
    </xf>
    <xf numFmtId="0" fontId="7" fillId="0" borderId="10" xfId="0" applyFont="1"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5" xfId="0"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vertical="center"/>
      <protection hidden="1"/>
    </xf>
    <xf numFmtId="0" fontId="4" fillId="0" borderId="39"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40" xfId="0" applyBorder="1" applyAlignment="1" applyProtection="1">
      <alignment vertical="center"/>
      <protection hidden="1"/>
    </xf>
    <xf numFmtId="0" fontId="0" fillId="0" borderId="41" xfId="0" applyBorder="1" applyAlignment="1" applyProtection="1">
      <alignment vertical="center"/>
      <protection hidden="1"/>
    </xf>
    <xf numFmtId="0" fontId="16" fillId="0" borderId="3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39" xfId="0" applyFont="1" applyBorder="1" applyAlignment="1" applyProtection="1">
      <alignment horizontal="center" vertical="center"/>
      <protection hidden="1"/>
    </xf>
    <xf numFmtId="0" fontId="18" fillId="0" borderId="40" xfId="0" applyFont="1" applyBorder="1" applyAlignment="1" applyProtection="1">
      <alignment horizontal="center" vertical="center"/>
      <protection hidden="1"/>
    </xf>
    <xf numFmtId="0" fontId="18" fillId="0" borderId="41" xfId="0" applyFont="1" applyBorder="1" applyAlignment="1" applyProtection="1">
      <alignment horizontal="center" vertical="center"/>
      <protection hidden="1"/>
    </xf>
    <xf numFmtId="0" fontId="2" fillId="0" borderId="13" xfId="0" applyFont="1"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2" fillId="33" borderId="14" xfId="0" applyFon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49" fontId="2" fillId="0" borderId="44" xfId="0" applyNumberFormat="1" applyFont="1" applyBorder="1" applyAlignment="1" applyProtection="1">
      <alignment vertical="center" textRotation="255" wrapText="1"/>
      <protection hidden="1"/>
    </xf>
    <xf numFmtId="49" fontId="2" fillId="0" borderId="15" xfId="0" applyNumberFormat="1" applyFont="1" applyBorder="1" applyAlignment="1" applyProtection="1">
      <alignment vertical="center" textRotation="255"/>
      <protection hidden="1"/>
    </xf>
    <xf numFmtId="49" fontId="2" fillId="0" borderId="44" xfId="0" applyNumberFormat="1" applyFont="1" applyBorder="1" applyAlignment="1" applyProtection="1">
      <alignment vertical="center" textRotation="255"/>
      <protection hidden="1"/>
    </xf>
    <xf numFmtId="49" fontId="2" fillId="0" borderId="25" xfId="0" applyNumberFormat="1" applyFon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49" fontId="2" fillId="0" borderId="46" xfId="0" applyNumberFormat="1" applyFont="1" applyBorder="1" applyAlignment="1" applyProtection="1">
      <alignment vertical="center" textRotation="255"/>
      <protection hidden="1"/>
    </xf>
    <xf numFmtId="0" fontId="2" fillId="0" borderId="24" xfId="0" applyFont="1" applyBorder="1" applyAlignment="1" applyProtection="1">
      <alignment horizontal="center" vertical="center"/>
      <protection hidden="1"/>
    </xf>
    <xf numFmtId="0" fontId="0" fillId="0" borderId="42" xfId="0" applyBorder="1" applyAlignment="1" applyProtection="1">
      <alignment horizontal="center" vertical="center"/>
      <protection hidden="1"/>
    </xf>
    <xf numFmtId="49" fontId="2" fillId="0" borderId="10" xfId="0" applyNumberFormat="1" applyFont="1" applyBorder="1" applyAlignment="1" applyProtection="1">
      <alignment horizontal="center" vertical="center" wrapText="1" shrinkToFit="1"/>
      <protection hidden="1"/>
    </xf>
    <xf numFmtId="0" fontId="0" fillId="0" borderId="35" xfId="0" applyBorder="1" applyAlignment="1" applyProtection="1">
      <alignment horizontal="center" vertical="center" wrapText="1" shrinkToFit="1"/>
      <protection hidden="1"/>
    </xf>
    <xf numFmtId="49" fontId="2" fillId="0" borderId="10" xfId="0" applyNumberFormat="1" applyFont="1" applyBorder="1" applyAlignment="1" applyProtection="1">
      <alignment horizontal="center" vertical="center"/>
      <protection hidden="1"/>
    </xf>
    <xf numFmtId="49" fontId="2" fillId="0" borderId="35" xfId="0" applyNumberFormat="1"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2" fillId="0" borderId="44"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16" fillId="0" borderId="36" xfId="0" applyFont="1" applyBorder="1" applyAlignment="1" applyProtection="1">
      <alignment horizontal="center" vertical="center" shrinkToFit="1"/>
      <protection hidden="1"/>
    </xf>
    <xf numFmtId="0" fontId="0" fillId="0" borderId="37"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48" xfId="0" applyNumberFormat="1" applyFont="1" applyFill="1" applyBorder="1" applyAlignment="1" applyProtection="1">
      <alignment horizontal="center" vertical="center"/>
      <protection hidden="1"/>
    </xf>
    <xf numFmtId="0" fontId="4" fillId="0" borderId="28" xfId="0" applyNumberFormat="1" applyFont="1" applyFill="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0" fillId="0" borderId="28" xfId="0" applyBorder="1" applyAlignment="1">
      <alignment vertical="center"/>
    </xf>
    <xf numFmtId="0" fontId="0" fillId="0" borderId="49" xfId="0" applyBorder="1" applyAlignment="1">
      <alignment vertical="center"/>
    </xf>
    <xf numFmtId="0" fontId="4" fillId="0" borderId="5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0" fillId="0" borderId="27" xfId="0" applyBorder="1" applyAlignment="1">
      <alignment vertical="center"/>
    </xf>
    <xf numFmtId="0" fontId="0" fillId="0" borderId="51" xfId="0" applyBorder="1" applyAlignment="1">
      <alignment vertical="center"/>
    </xf>
    <xf numFmtId="0" fontId="2" fillId="0" borderId="52" xfId="0" applyFont="1" applyBorder="1" applyAlignment="1" applyProtection="1">
      <alignment horizontal="center" vertical="center"/>
      <protection hidden="1"/>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4" fillId="0" borderId="25"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0" fillId="0" borderId="26" xfId="0" applyBorder="1" applyAlignment="1">
      <alignment vertical="center"/>
    </xf>
    <xf numFmtId="0" fontId="0" fillId="0" borderId="54" xfId="0" applyBorder="1" applyAlignment="1">
      <alignment vertical="center"/>
    </xf>
    <xf numFmtId="0" fontId="10" fillId="0" borderId="26" xfId="0" applyFont="1" applyFill="1" applyBorder="1" applyAlignment="1" applyProtection="1">
      <alignment horizontal="right" vertical="center"/>
      <protection hidden="1"/>
    </xf>
    <xf numFmtId="0" fontId="10" fillId="0" borderId="26" xfId="0" applyFont="1" applyFill="1" applyBorder="1" applyAlignment="1" applyProtection="1">
      <alignment horizontal="distributed" vertical="center" indent="1"/>
      <protection hidden="1"/>
    </xf>
    <xf numFmtId="0" fontId="0" fillId="0" borderId="26" xfId="0" applyBorder="1" applyAlignment="1" applyProtection="1">
      <alignment horizontal="distributed" vertical="center" indent="1"/>
      <protection hidden="1"/>
    </xf>
    <xf numFmtId="0" fontId="10" fillId="0" borderId="26" xfId="0" applyFont="1" applyFill="1" applyBorder="1" applyAlignment="1" applyProtection="1">
      <alignment horizontal="right" vertical="center" shrinkToFit="1"/>
      <protection hidden="1"/>
    </xf>
    <xf numFmtId="0" fontId="0" fillId="0" borderId="26" xfId="0" applyBorder="1" applyAlignment="1" applyProtection="1">
      <alignment horizontal="right" vertical="center" shrinkToFit="1"/>
      <protection hidden="1"/>
    </xf>
    <xf numFmtId="0" fontId="0" fillId="0" borderId="26" xfId="0" applyBorder="1" applyAlignment="1">
      <alignment vertical="center" shrinkToFit="1"/>
    </xf>
    <xf numFmtId="49" fontId="13" fillId="0" borderId="0" xfId="0" applyNumberFormat="1" applyFont="1" applyFill="1" applyBorder="1" applyAlignment="1" applyProtection="1">
      <alignment horizontal="distributed" vertical="center" indent="2"/>
      <protection locked="0"/>
    </xf>
    <xf numFmtId="0" fontId="2" fillId="0" borderId="48"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56" xfId="0" applyFont="1" applyFill="1" applyBorder="1" applyAlignment="1" applyProtection="1">
      <alignment horizontal="center" vertical="center"/>
      <protection hidden="1"/>
    </xf>
    <xf numFmtId="181" fontId="4" fillId="0" borderId="44" xfId="0" applyNumberFormat="1" applyFont="1" applyFill="1" applyBorder="1" applyAlignment="1" applyProtection="1">
      <alignment horizontal="center" vertical="center"/>
      <protection hidden="1"/>
    </xf>
    <xf numFmtId="181" fontId="4" fillId="0" borderId="15" xfId="0" applyNumberFormat="1" applyFont="1" applyFill="1" applyBorder="1" applyAlignment="1" applyProtection="1">
      <alignment horizontal="center" vertical="center"/>
      <protection hidden="1"/>
    </xf>
    <xf numFmtId="0" fontId="10" fillId="0" borderId="26" xfId="0" applyFont="1" applyFill="1" applyBorder="1" applyAlignment="1" applyProtection="1">
      <alignment horizontal="distributed" vertical="center" indent="1" shrinkToFit="1"/>
      <protection hidden="1"/>
    </xf>
    <xf numFmtId="181" fontId="4" fillId="0" borderId="46"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12" fillId="35" borderId="0" xfId="0" applyFont="1" applyFill="1" applyAlignment="1" applyProtection="1">
      <alignment horizontal="center" vertical="center"/>
      <protection hidden="1"/>
    </xf>
    <xf numFmtId="0" fontId="8" fillId="0" borderId="0" xfId="0" applyFont="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3" fillId="0" borderId="57" xfId="0" applyFont="1" applyFill="1" applyBorder="1" applyAlignment="1" applyProtection="1">
      <alignment horizontal="center" vertical="center"/>
      <protection hidden="1"/>
    </xf>
    <xf numFmtId="0" fontId="3" fillId="0" borderId="58" xfId="0" applyFont="1" applyFill="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181" fontId="4" fillId="0" borderId="11" xfId="0" applyNumberFormat="1" applyFont="1" applyFill="1" applyBorder="1" applyAlignment="1" applyProtection="1">
      <alignment horizontal="center" vertical="center"/>
      <protection hidden="1"/>
    </xf>
    <xf numFmtId="183" fontId="13" fillId="0" borderId="0" xfId="0" applyNumberFormat="1" applyFont="1" applyFill="1" applyBorder="1" applyAlignment="1" applyProtection="1">
      <alignment horizontal="distributed" vertical="center" indent="2"/>
      <protection hidden="1"/>
    </xf>
    <xf numFmtId="0" fontId="17" fillId="0" borderId="0" xfId="0" applyFont="1" applyBorder="1" applyAlignment="1" applyProtection="1">
      <alignment horizontal="distributed" vertical="center" indent="2"/>
      <protection hidden="1"/>
    </xf>
    <xf numFmtId="0" fontId="2" fillId="0" borderId="16"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181" fontId="4" fillId="0" borderId="18" xfId="0" applyNumberFormat="1" applyFont="1" applyFill="1" applyBorder="1" applyAlignment="1" applyProtection="1">
      <alignment horizontal="center" vertical="center"/>
      <protection hidden="1"/>
    </xf>
    <xf numFmtId="0" fontId="3" fillId="0" borderId="60" xfId="0" applyFont="1" applyFill="1" applyBorder="1" applyAlignment="1" applyProtection="1">
      <alignment horizontal="center" vertical="center"/>
      <protection hidden="1"/>
    </xf>
    <xf numFmtId="0" fontId="3" fillId="0" borderId="61" xfId="0" applyFont="1" applyFill="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21" fillId="0" borderId="62" xfId="0" applyFont="1" applyBorder="1" applyAlignment="1" applyProtection="1">
      <alignment horizontal="center" vertical="center"/>
      <protection hidden="1"/>
    </xf>
    <xf numFmtId="0" fontId="14" fillId="0" borderId="52" xfId="0" applyFont="1" applyFill="1" applyBorder="1" applyAlignment="1" applyProtection="1">
      <alignment horizontal="center" vertical="center"/>
      <protection hidden="1"/>
    </xf>
    <xf numFmtId="0" fontId="14" fillId="0" borderId="33" xfId="0" applyFont="1" applyFill="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2" fillId="0" borderId="57" xfId="0" applyFont="1" applyFill="1" applyBorder="1" applyAlignment="1" applyProtection="1">
      <alignment horizontal="center" vertical="center"/>
      <protection hidden="1"/>
    </xf>
    <xf numFmtId="0" fontId="2" fillId="0" borderId="58" xfId="0" applyFont="1"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21" fillId="0" borderId="58" xfId="0" applyFont="1" applyBorder="1" applyAlignment="1" applyProtection="1">
      <alignment vertical="center"/>
      <protection hidden="1"/>
    </xf>
    <xf numFmtId="0" fontId="21" fillId="0" borderId="59" xfId="0" applyFont="1" applyBorder="1" applyAlignment="1" applyProtection="1">
      <alignment vertical="center"/>
      <protection hidden="1"/>
    </xf>
    <xf numFmtId="0" fontId="16" fillId="0" borderId="21" xfId="0" applyFont="1" applyFill="1" applyBorder="1" applyAlignment="1" applyProtection="1">
      <alignment horizontal="center" vertical="center"/>
      <protection hidden="1"/>
    </xf>
    <xf numFmtId="0" fontId="16" fillId="0" borderId="11" xfId="0" applyFont="1" applyBorder="1" applyAlignment="1" applyProtection="1">
      <alignment vertical="center" textRotation="255" shrinkToFit="1"/>
      <protection hidden="1"/>
    </xf>
    <xf numFmtId="0" fontId="0" fillId="0" borderId="11" xfId="0" applyFont="1" applyBorder="1" applyAlignment="1" applyProtection="1">
      <alignment vertical="center" textRotation="255"/>
      <protection hidden="1"/>
    </xf>
    <xf numFmtId="0" fontId="16" fillId="0" borderId="11" xfId="0" applyFont="1" applyBorder="1" applyAlignment="1" applyProtection="1">
      <alignment horizontal="center" vertical="center" textRotation="255"/>
      <protection hidden="1"/>
    </xf>
    <xf numFmtId="0" fontId="16" fillId="0" borderId="23" xfId="0" applyFont="1" applyBorder="1" applyAlignment="1" applyProtection="1">
      <alignment horizontal="center" vertical="center" textRotation="255"/>
      <protection hidden="1"/>
    </xf>
    <xf numFmtId="0" fontId="16" fillId="0" borderId="10" xfId="0" applyFont="1" applyBorder="1" applyAlignment="1" applyProtection="1">
      <alignment horizontal="center" vertical="center" shrinkToFit="1"/>
      <protection hidden="1"/>
    </xf>
    <xf numFmtId="0" fontId="18" fillId="0" borderId="35" xfId="0" applyFont="1" applyBorder="1" applyAlignment="1" applyProtection="1">
      <alignment vertical="center" shrinkToFit="1"/>
      <protection hidden="1"/>
    </xf>
    <xf numFmtId="0" fontId="16" fillId="0" borderId="48" xfId="0" applyFont="1" applyBorder="1" applyAlignment="1" applyProtection="1">
      <alignment horizontal="center" vertical="center"/>
      <protection hidden="1"/>
    </xf>
    <xf numFmtId="0" fontId="18" fillId="0" borderId="55" xfId="0"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18" fillId="0" borderId="45" xfId="0" applyFont="1" applyBorder="1" applyAlignment="1" applyProtection="1">
      <alignment horizontal="center" vertical="center"/>
      <protection hidden="1"/>
    </xf>
    <xf numFmtId="177" fontId="4" fillId="0" borderId="11" xfId="0" applyNumberFormat="1" applyFont="1" applyFill="1" applyBorder="1" applyAlignment="1" applyProtection="1">
      <alignment horizontal="center" vertical="center"/>
      <protection hidden="1"/>
    </xf>
    <xf numFmtId="177" fontId="20" fillId="0" borderId="11" xfId="0" applyNumberFormat="1" applyFont="1" applyBorder="1" applyAlignment="1" applyProtection="1">
      <alignment horizontal="center" vertical="center"/>
      <protection hidden="1"/>
    </xf>
    <xf numFmtId="177" fontId="20" fillId="0" borderId="30" xfId="0" applyNumberFormat="1" applyFont="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30"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20" fillId="0" borderId="32" xfId="0" applyFont="1" applyBorder="1" applyAlignment="1" applyProtection="1">
      <alignment horizontal="center" vertical="center"/>
      <protection hidden="1"/>
    </xf>
    <xf numFmtId="0" fontId="16" fillId="0" borderId="64" xfId="0" applyFont="1" applyBorder="1" applyAlignment="1" applyProtection="1">
      <alignment horizontal="center" vertical="center" shrinkToFit="1"/>
      <protection hidden="1"/>
    </xf>
    <xf numFmtId="0" fontId="0" fillId="0" borderId="65" xfId="0" applyBorder="1" applyAlignment="1" applyProtection="1">
      <alignment horizontal="center" vertical="center" shrinkToFit="1"/>
      <protection hidden="1"/>
    </xf>
    <xf numFmtId="0" fontId="0" fillId="0" borderId="66" xfId="0" applyBorder="1" applyAlignment="1" applyProtection="1">
      <alignment horizontal="center" vertical="center" shrinkToFit="1"/>
      <protection hidden="1"/>
    </xf>
    <xf numFmtId="179" fontId="16" fillId="0" borderId="64" xfId="0" applyNumberFormat="1" applyFont="1" applyFill="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0" fontId="18" fillId="0" borderId="67" xfId="0" applyFont="1" applyBorder="1" applyAlignment="1" applyProtection="1">
      <alignment horizontal="center" vertical="center"/>
      <protection hidden="1"/>
    </xf>
    <xf numFmtId="0" fontId="16" fillId="0" borderId="10" xfId="0" applyFont="1" applyFill="1" applyBorder="1" applyAlignment="1" applyProtection="1">
      <alignment horizontal="center" vertical="center" shrinkToFit="1"/>
      <protection hidden="1"/>
    </xf>
    <xf numFmtId="0" fontId="18" fillId="0" borderId="47"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6" fillId="0" borderId="48" xfId="0" applyFont="1" applyFill="1" applyBorder="1" applyAlignment="1" applyProtection="1">
      <alignment horizontal="center" vertical="center" shrinkToFit="1"/>
      <protection hidden="1"/>
    </xf>
    <xf numFmtId="0" fontId="18" fillId="0" borderId="28" xfId="0" applyFont="1" applyBorder="1" applyAlignment="1" applyProtection="1">
      <alignment horizontal="center" vertical="center" shrinkToFit="1"/>
      <protection hidden="1"/>
    </xf>
    <xf numFmtId="0" fontId="18" fillId="0" borderId="55"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45" xfId="0" applyFont="1" applyBorder="1" applyAlignment="1" applyProtection="1">
      <alignment horizontal="center" vertical="center" shrinkToFit="1"/>
      <protection hidden="1"/>
    </xf>
    <xf numFmtId="0" fontId="16" fillId="0" borderId="68" xfId="0" applyFont="1" applyBorder="1" applyAlignment="1" applyProtection="1">
      <alignment horizontal="center" vertical="center" shrinkToFit="1"/>
      <protection hidden="1"/>
    </xf>
    <xf numFmtId="0" fontId="18" fillId="0" borderId="69" xfId="0" applyFont="1" applyBorder="1" applyAlignment="1" applyProtection="1">
      <alignment vertical="center"/>
      <protection hidden="1"/>
    </xf>
    <xf numFmtId="0" fontId="18" fillId="0" borderId="70" xfId="0" applyFont="1" applyBorder="1" applyAlignment="1" applyProtection="1">
      <alignment vertical="center"/>
      <protection hidden="1"/>
    </xf>
    <xf numFmtId="0" fontId="18" fillId="0" borderId="64" xfId="0" applyFont="1" applyBorder="1" applyAlignment="1" applyProtection="1">
      <alignment horizontal="center" vertical="center"/>
      <protection hidden="1"/>
    </xf>
    <xf numFmtId="0" fontId="18" fillId="0" borderId="11" xfId="0" applyFont="1" applyBorder="1" applyAlignment="1" applyProtection="1">
      <alignment vertical="center" textRotation="255"/>
      <protection hidden="1"/>
    </xf>
    <xf numFmtId="0" fontId="18" fillId="0" borderId="23" xfId="0" applyFont="1" applyBorder="1" applyAlignment="1" applyProtection="1">
      <alignment vertical="center" textRotation="255"/>
      <protection hidden="1"/>
    </xf>
    <xf numFmtId="0" fontId="2" fillId="0" borderId="0" xfId="0" applyFont="1" applyAlignment="1" applyProtection="1">
      <alignment horizontal="justify" vertical="center" wrapText="1"/>
      <protection hidden="1"/>
    </xf>
    <xf numFmtId="0" fontId="2" fillId="0" borderId="27" xfId="0" applyFont="1" applyBorder="1" applyAlignment="1" applyProtection="1">
      <alignment horizontal="right" vertical="center"/>
      <protection hidden="1"/>
    </xf>
    <xf numFmtId="0" fontId="15" fillId="0" borderId="71"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protection hidden="1"/>
    </xf>
    <xf numFmtId="0" fontId="2" fillId="0" borderId="72" xfId="0" applyFont="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2" fillId="0" borderId="64" xfId="0" applyFont="1" applyBorder="1" applyAlignment="1" applyProtection="1">
      <alignment horizontal="center" vertical="center"/>
      <protection hidden="1"/>
    </xf>
    <xf numFmtId="0" fontId="0" fillId="0" borderId="65" xfId="0" applyBorder="1" applyAlignment="1" applyProtection="1">
      <alignment vertical="center"/>
      <protection hidden="1"/>
    </xf>
    <xf numFmtId="0" fontId="0" fillId="0" borderId="66" xfId="0" applyBorder="1" applyAlignment="1" applyProtection="1">
      <alignment vertical="center"/>
      <protection hidden="1"/>
    </xf>
    <xf numFmtId="0" fontId="0" fillId="0" borderId="73" xfId="0" applyBorder="1" applyAlignment="1" applyProtection="1">
      <alignment horizontal="center" vertical="center"/>
      <protection hidden="1"/>
    </xf>
    <xf numFmtId="0" fontId="23" fillId="0" borderId="68" xfId="0" applyFont="1" applyBorder="1" applyAlignment="1" applyProtection="1">
      <alignment horizontal="center" vertical="center"/>
      <protection hidden="1"/>
    </xf>
    <xf numFmtId="0" fontId="24" fillId="0" borderId="74"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unior5entry" xfId="61"/>
    <cellStyle name="Followed Hyperlink" xfId="62"/>
    <cellStyle name="良い" xfId="63"/>
  </cellStyles>
  <dxfs count="25">
    <dxf>
      <font>
        <strike/>
        <color auto="1"/>
      </font>
    </dxf>
    <dxf>
      <font>
        <strike/>
        <color auto="1"/>
      </font>
    </dxf>
    <dxf>
      <font>
        <strike/>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color auto="1"/>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showGridLines="0" view="pageBreakPreview" zoomScaleSheetLayoutView="100" zoomScalePageLayoutView="0" workbookViewId="0" topLeftCell="A1">
      <selection activeCell="F8" sqref="F8"/>
    </sheetView>
  </sheetViews>
  <sheetFormatPr defaultColWidth="9.00390625" defaultRowHeight="13.5"/>
  <cols>
    <col min="1" max="1" width="8.125" style="18" customWidth="1"/>
    <col min="2" max="2" width="15.625" style="18" customWidth="1"/>
    <col min="3" max="3" width="8.125" style="15" customWidth="1"/>
    <col min="4" max="16384" width="9.00390625" style="15" customWidth="1"/>
  </cols>
  <sheetData>
    <row r="1" spans="1:3" ht="22.5" customHeight="1">
      <c r="A1" s="16" t="s">
        <v>11</v>
      </c>
      <c r="B1" s="96">
        <f>IF(①ﾃﾞｰﾀ!F7="","",①ﾃﾞｰﾀ!F7&amp;"　"&amp;①ﾃﾞｰﾀ!G7)</f>
      </c>
      <c r="C1" s="97"/>
    </row>
    <row r="2" spans="1:3" ht="22.5" customHeight="1">
      <c r="A2" s="16" t="s">
        <v>72</v>
      </c>
      <c r="B2" s="98">
        <f>IF(①ﾃﾞｰﾀ!D5="","",①ﾃﾞｰﾀ!D5&amp;"地区")</f>
      </c>
      <c r="C2" s="99"/>
    </row>
    <row r="3" spans="1:3" ht="22.5" customHeight="1">
      <c r="A3" s="16" t="s">
        <v>8</v>
      </c>
      <c r="B3" s="98" t="str">
        <f>IF(LEN('②選手登録'!$C7)+LEN('②選手登録'!$D7)&gt;=5,'②選手登録'!$C7&amp;'②選手登録'!$D7,IF(LEN('②選手登録'!$C7)+LEN('②選手登録'!$D7)=4,'②選手登録'!$C7&amp;"　"&amp;'②選手登録'!$D7,IF(LEN('②選手登録'!$C7)+LEN('②選手登録'!$D7)=3,'②選手登録'!$C7&amp;"　　"&amp;'②選手登録'!$D7,'②選手登録'!$C7&amp;"　　　"&amp;'②選手登録'!$D7)))</f>
        <v>　　　</v>
      </c>
      <c r="C3" s="100"/>
    </row>
    <row r="4" spans="1:3" ht="22.5" customHeight="1">
      <c r="A4" s="16" t="s">
        <v>40</v>
      </c>
      <c r="B4" s="98" t="str">
        <f>IF(LEN('②選手登録'!$C8)+LEN('②選手登録'!$D8)&gt;=5,'②選手登録'!$C8&amp;'②選手登録'!$D8,IF(LEN('②選手登録'!$C8)+LEN('②選手登録'!$D8)=4,'②選手登録'!$C8&amp;"　"&amp;'②選手登録'!$D8,IF(LEN('②選手登録'!$C8)+LEN('②選手登録'!$D8)=3,'②選手登録'!$C8&amp;"　　"&amp;'②選手登録'!$D8,'②選手登録'!$C8&amp;"　　　"&amp;'②選手登録'!$D8)))</f>
        <v>　　　</v>
      </c>
      <c r="C4" s="100"/>
    </row>
    <row r="5" spans="1:3" ht="22.5" customHeight="1">
      <c r="A5" s="17" t="s">
        <v>52</v>
      </c>
      <c r="B5" s="89" t="s">
        <v>81</v>
      </c>
      <c r="C5" s="16" t="s">
        <v>2</v>
      </c>
    </row>
    <row r="6" spans="1:3" ht="22.5" customHeight="1">
      <c r="A6" s="16">
        <v>1</v>
      </c>
      <c r="B6" s="89" t="str">
        <f>IF(LEN('②選手登録'!$C9)+LEN('②選手登録'!$D9)&gt;=5,'②選手登録'!$C9&amp;'②選手登録'!$D9,IF(LEN('②選手登録'!$C9)+LEN('②選手登録'!$D9)=4,'②選手登録'!$C9&amp;"　"&amp;'②選手登録'!$D9,IF(LEN('②選手登録'!$C9)+LEN('②選手登録'!$D9)=3,'②選手登録'!$C9&amp;"　　"&amp;'②選手登録'!$D9,'②選手登録'!$C9&amp;"　　　"&amp;'②選手登録'!$D9)))</f>
        <v>　　　</v>
      </c>
      <c r="C6" s="16">
        <f>IF('②選手登録'!G9="","",'②選手登録'!G9)</f>
      </c>
    </row>
    <row r="7" spans="1:3" ht="22.5" customHeight="1">
      <c r="A7" s="16">
        <v>2</v>
      </c>
      <c r="B7" s="89" t="str">
        <f>IF(LEN('②選手登録'!$C10)+LEN('②選手登録'!$D10)&gt;=5,'②選手登録'!$C10&amp;'②選手登録'!$D10,IF(LEN('②選手登録'!$C10)+LEN('②選手登録'!$D10)=4,'②選手登録'!$C10&amp;"　"&amp;'②選手登録'!$D10,IF(LEN('②選手登録'!$C10)+LEN('②選手登録'!$D10)=3,'②選手登録'!$C10&amp;"　　"&amp;'②選手登録'!$D10,'②選手登録'!$C10&amp;"　　　"&amp;'②選手登録'!$D10)))</f>
        <v>　　　</v>
      </c>
      <c r="C7" s="16">
        <f>IF('②選手登録'!G10="","",'②選手登録'!G10)</f>
      </c>
    </row>
    <row r="8" spans="1:3" ht="22.5" customHeight="1">
      <c r="A8" s="16">
        <v>3</v>
      </c>
      <c r="B8" s="89" t="str">
        <f>IF(LEN('②選手登録'!$C11)+LEN('②選手登録'!$D11)&gt;=5,'②選手登録'!$C11&amp;'②選手登録'!$D11,IF(LEN('②選手登録'!$C11)+LEN('②選手登録'!$D11)=4,'②選手登録'!$C11&amp;"　"&amp;'②選手登録'!$D11,IF(LEN('②選手登録'!$C11)+LEN('②選手登録'!$D11)=3,'②選手登録'!$C11&amp;"　　"&amp;'②選手登録'!$D11,'②選手登録'!$C11&amp;"　　　"&amp;'②選手登録'!$D11)))</f>
        <v>　　　</v>
      </c>
      <c r="C8" s="16">
        <f>IF('②選手登録'!G11="","",'②選手登録'!G11)</f>
      </c>
    </row>
    <row r="9" spans="1:3" ht="22.5" customHeight="1">
      <c r="A9" s="16">
        <v>4</v>
      </c>
      <c r="B9" s="89" t="str">
        <f>IF(LEN('②選手登録'!$C12)+LEN('②選手登録'!$D12)&gt;=5,'②選手登録'!$C12&amp;'②選手登録'!$D12,IF(LEN('②選手登録'!$C12)+LEN('②選手登録'!$D12)=4,'②選手登録'!$C12&amp;"　"&amp;'②選手登録'!$D12,IF(LEN('②選手登録'!$C12)+LEN('②選手登録'!$D12)=3,'②選手登録'!$C12&amp;"　　"&amp;'②選手登録'!$D12,'②選手登録'!$C12&amp;"　　　"&amp;'②選手登録'!$D12)))</f>
        <v>　　　</v>
      </c>
      <c r="C9" s="16">
        <f>IF('②選手登録'!G12="","",'②選手登録'!G12)</f>
      </c>
    </row>
    <row r="10" spans="1:3" ht="22.5" customHeight="1">
      <c r="A10" s="16">
        <v>5</v>
      </c>
      <c r="B10" s="89" t="str">
        <f>IF(LEN('②選手登録'!$C13)+LEN('②選手登録'!$D13)&gt;=5,'②選手登録'!$C13&amp;'②選手登録'!$D13,IF(LEN('②選手登録'!$C13)+LEN('②選手登録'!$D13)=4,'②選手登録'!$C13&amp;"　"&amp;'②選手登録'!$D13,IF(LEN('②選手登録'!$C13)+LEN('②選手登録'!$D13)=3,'②選手登録'!$C13&amp;"　　"&amp;'②選手登録'!$D13,'②選手登録'!$C13&amp;"　　　"&amp;'②選手登録'!$D13)))</f>
        <v>　　　</v>
      </c>
      <c r="C10" s="16">
        <f>IF('②選手登録'!G13="","",'②選手登録'!G13)</f>
      </c>
    </row>
    <row r="11" spans="1:3" ht="22.5" customHeight="1">
      <c r="A11" s="16">
        <v>6</v>
      </c>
      <c r="B11" s="89" t="str">
        <f>IF(LEN('②選手登録'!$C14)+LEN('②選手登録'!$D14)&gt;=5,'②選手登録'!$C14&amp;'②選手登録'!$D14,IF(LEN('②選手登録'!$C14)+LEN('②選手登録'!$D14)=4,'②選手登録'!$C14&amp;"　"&amp;'②選手登録'!$D14,IF(LEN('②選手登録'!$C14)+LEN('②選手登録'!$D14)=3,'②選手登録'!$C14&amp;"　　"&amp;'②選手登録'!$D14,'②選手登録'!$C14&amp;"　　　"&amp;'②選手登録'!$D14)))</f>
        <v>　　　</v>
      </c>
      <c r="C11" s="16">
        <f>IF('②選手登録'!G14="","",'②選手登録'!G14)</f>
      </c>
    </row>
    <row r="12" spans="1:3" ht="22.5" customHeight="1">
      <c r="A12" s="16">
        <v>7</v>
      </c>
      <c r="B12" s="89" t="str">
        <f>IF(LEN('②選手登録'!$C15)+LEN('②選手登録'!$D15)&gt;=5,'②選手登録'!$C15&amp;'②選手登録'!$D15,IF(LEN('②選手登録'!$C15)+LEN('②選手登録'!$D15)=4,'②選手登録'!$C15&amp;"　"&amp;'②選手登録'!$D15,IF(LEN('②選手登録'!$C15)+LEN('②選手登録'!$D15)=3,'②選手登録'!$C15&amp;"　　"&amp;'②選手登録'!$D15,'②選手登録'!$C15&amp;"　　　"&amp;'②選手登録'!$D15)))</f>
        <v>　　　</v>
      </c>
      <c r="C12" s="16">
        <f>IF('②選手登録'!G15="","",'②選手登録'!G15)</f>
      </c>
    </row>
    <row r="13" spans="1:3" ht="22.5" customHeight="1">
      <c r="A13" s="16">
        <v>8</v>
      </c>
      <c r="B13" s="89" t="str">
        <f>IF(LEN('②選手登録'!$C16)+LEN('②選手登録'!$D16)&gt;=5,'②選手登録'!$C16&amp;'②選手登録'!$D16,IF(LEN('②選手登録'!$C16)+LEN('②選手登録'!$D16)=4,'②選手登録'!$C16&amp;"　"&amp;'②選手登録'!$D16,IF(LEN('②選手登録'!$C16)+LEN('②選手登録'!$D16)=3,'②選手登録'!$C16&amp;"　　"&amp;'②選手登録'!$D16,'②選手登録'!$C16&amp;"　　　"&amp;'②選手登録'!$D16)))</f>
        <v>　　　</v>
      </c>
      <c r="C13" s="16">
        <f>IF('②選手登録'!G16="","",'②選手登録'!G16)</f>
      </c>
    </row>
    <row r="14" spans="1:3" ht="22.5" customHeight="1">
      <c r="A14" s="16">
        <v>9</v>
      </c>
      <c r="B14" s="89" t="str">
        <f>IF(LEN('②選手登録'!$C17)+LEN('②選手登録'!$D17)&gt;=5,'②選手登録'!$C17&amp;'②選手登録'!$D17,IF(LEN('②選手登録'!$C17)+LEN('②選手登録'!$D17)=4,'②選手登録'!$C17&amp;"　"&amp;'②選手登録'!$D17,IF(LEN('②選手登録'!$C17)+LEN('②選手登録'!$D17)=3,'②選手登録'!$C17&amp;"　　"&amp;'②選手登録'!$D17,'②選手登録'!$C17&amp;"　　　"&amp;'②選手登録'!$D17)))</f>
        <v>　　　</v>
      </c>
      <c r="C14" s="16">
        <f>IF('②選手登録'!G17="","",'②選手登録'!G17)</f>
      </c>
    </row>
    <row r="15" spans="1:3" ht="22.5" customHeight="1">
      <c r="A15" s="16">
        <v>10</v>
      </c>
      <c r="B15" s="89" t="str">
        <f>IF(LEN('②選手登録'!$C18)+LEN('②選手登録'!$D18)&gt;=5,'②選手登録'!$C18&amp;'②選手登録'!$D18,IF(LEN('②選手登録'!$C18)+LEN('②選手登録'!$D18)=4,'②選手登録'!$C18&amp;"　"&amp;'②選手登録'!$D18,IF(LEN('②選手登録'!$C18)+LEN('②選手登録'!$D18)=3,'②選手登録'!$C18&amp;"　　"&amp;'②選手登録'!$D18,'②選手登録'!$C18&amp;"　　　"&amp;'②選手登録'!$D18)))</f>
        <v>　　　</v>
      </c>
      <c r="C15" s="16">
        <f>IF('②選手登録'!G18="","",'②選手登録'!G18)</f>
      </c>
    </row>
    <row r="16" ht="13.5">
      <c r="C16" s="69"/>
    </row>
  </sheetData>
  <sheetProtection password="CC4D" sheet="1" objects="1" scenarios="1"/>
  <mergeCells count="4">
    <mergeCell ref="B1:C1"/>
    <mergeCell ref="B2:C2"/>
    <mergeCell ref="B3:C3"/>
    <mergeCell ref="B4:C4"/>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
  <sheetViews>
    <sheetView zoomScalePageLayoutView="0" workbookViewId="0" topLeftCell="A1">
      <selection activeCell="B3" sqref="B3"/>
    </sheetView>
  </sheetViews>
  <sheetFormatPr defaultColWidth="9.00390625" defaultRowHeight="13.5"/>
  <cols>
    <col min="1" max="1" width="6.125" style="6" customWidth="1"/>
    <col min="2" max="13" width="23.75390625" style="6" customWidth="1"/>
    <col min="14" max="16384" width="9.00390625" style="6" customWidth="1"/>
  </cols>
  <sheetData>
    <row r="1" ht="13.5">
      <c r="A1" s="6" t="s">
        <v>39</v>
      </c>
    </row>
    <row r="2" spans="1:13" ht="13.5">
      <c r="A2" s="6" t="s">
        <v>5</v>
      </c>
      <c r="B2" s="6" t="s">
        <v>6</v>
      </c>
      <c r="C2" s="6" t="s">
        <v>7</v>
      </c>
      <c r="D2" s="6" t="s">
        <v>21</v>
      </c>
      <c r="E2" s="6" t="s">
        <v>22</v>
      </c>
      <c r="F2" s="6" t="s">
        <v>23</v>
      </c>
      <c r="G2" s="6" t="s">
        <v>24</v>
      </c>
      <c r="H2" s="6" t="s">
        <v>25</v>
      </c>
      <c r="I2" s="6" t="s">
        <v>26</v>
      </c>
      <c r="J2" s="6" t="s">
        <v>27</v>
      </c>
      <c r="K2" s="6" t="s">
        <v>28</v>
      </c>
      <c r="L2" s="6" t="s">
        <v>29</v>
      </c>
      <c r="M2" s="6" t="s">
        <v>50</v>
      </c>
    </row>
    <row r="3" spans="2:13" ht="13.5">
      <c r="B3" s="6">
        <f>IF(①ﾃﾞｰﾀ!F6="","",①ﾃﾞｰﾀ!F6&amp;①ﾃﾞｰﾀ!G6)</f>
      </c>
      <c r="C3" s="6" t="str">
        <f>'②選手登録'!$E7&amp;" "&amp;'②選手登録'!$F7</f>
        <v> </v>
      </c>
      <c r="D3" s="6" t="str">
        <f>'②選手登録'!$E9&amp;" "&amp;'②選手登録'!$F9</f>
        <v> </v>
      </c>
      <c r="E3" s="6" t="str">
        <f>'②選手登録'!$E10&amp;" "&amp;'②選手登録'!$F10</f>
        <v> </v>
      </c>
      <c r="F3" s="6" t="str">
        <f>'②選手登録'!$E11&amp;" "&amp;'②選手登録'!$F11</f>
        <v> </v>
      </c>
      <c r="G3" s="6" t="str">
        <f>'②選手登録'!$E12&amp;" "&amp;'②選手登録'!$F12</f>
        <v> </v>
      </c>
      <c r="H3" s="6" t="str">
        <f>'②選手登録'!$E13&amp;" "&amp;'②選手登録'!$F13</f>
        <v> </v>
      </c>
      <c r="I3" s="6" t="str">
        <f>'②選手登録'!$E14&amp;" "&amp;'②選手登録'!$F14</f>
        <v> </v>
      </c>
      <c r="J3" s="6" t="str">
        <f>'②選手登録'!$E15&amp;" "&amp;'②選手登録'!$F15</f>
        <v> </v>
      </c>
      <c r="K3" s="6" t="str">
        <f>'②選手登録'!$E16&amp;" "&amp;'②選手登録'!$F16</f>
        <v> </v>
      </c>
      <c r="L3" s="6" t="str">
        <f>'②選手登録'!$E17&amp;" "&amp;'②選手登録'!$F17</f>
        <v> </v>
      </c>
      <c r="M3" s="6" t="str">
        <f>'②選手登録'!$E18&amp;" "&amp;'②選手登録'!$F18</f>
        <v> </v>
      </c>
    </row>
    <row r="4" spans="1:13" ht="13.5">
      <c r="A4" s="6">
        <f>IF('④オーダー表'!A9="","",'④オーダー表'!A9)</f>
      </c>
      <c r="B4" s="6">
        <f>IF(①ﾃﾞｰﾀ!F7="","",①ﾃﾞｰﾀ!F7&amp;①ﾃﾞｰﾀ!G7)</f>
      </c>
      <c r="C4" s="6" t="str">
        <f>'②選手登録'!$C7&amp;" "&amp;'②選手登録'!$D7</f>
        <v> </v>
      </c>
      <c r="D4" s="6" t="str">
        <f>'②選手登録'!$C9&amp;" "&amp;'②選手登録'!$D9&amp;'②選手登録'!$G9</f>
        <v> </v>
      </c>
      <c r="E4" s="6" t="str">
        <f>'②選手登録'!$C10&amp;" "&amp;'②選手登録'!$D10&amp;'②選手登録'!$G10</f>
        <v> </v>
      </c>
      <c r="F4" s="6" t="str">
        <f>'②選手登録'!$C11&amp;" "&amp;'②選手登録'!$D11&amp;'②選手登録'!$G11</f>
        <v> </v>
      </c>
      <c r="G4" s="6" t="str">
        <f>'②選手登録'!$C12&amp;" "&amp;'②選手登録'!$D12&amp;'②選手登録'!$G12</f>
        <v> </v>
      </c>
      <c r="H4" s="6" t="str">
        <f>'②選手登録'!$C13&amp;" "&amp;'②選手登録'!$D13&amp;'②選手登録'!$G13</f>
        <v> </v>
      </c>
      <c r="I4" s="6" t="str">
        <f>'②選手登録'!$C14&amp;" "&amp;'②選手登録'!$D14&amp;'②選手登録'!$G14</f>
        <v> </v>
      </c>
      <c r="J4" s="6" t="str">
        <f>'②選手登録'!$C15&amp;" "&amp;'②選手登録'!$D15&amp;'②選手登録'!$G15</f>
        <v> </v>
      </c>
      <c r="K4" s="6" t="str">
        <f>'②選手登録'!$C16&amp;" "&amp;'②選手登録'!$D16&amp;'②選手登録'!$G16</f>
        <v> </v>
      </c>
      <c r="L4" s="6" t="str">
        <f>'②選手登録'!$C17&amp;" "&amp;'②選手登録'!$D17&amp;'②選手登録'!$G17</f>
        <v> </v>
      </c>
      <c r="M4" s="6" t="str">
        <f>'②選手登録'!$C18&amp;" "&amp;'②選手登録'!$D18&amp;'②選手登録'!$G18</f>
        <v> </v>
      </c>
    </row>
  </sheetData>
  <sheetProtection password="CC4D"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C8"/>
  <sheetViews>
    <sheetView showGridLines="0" zoomScalePageLayoutView="0" workbookViewId="0" topLeftCell="A1">
      <selection activeCell="B7" sqref="B7"/>
    </sheetView>
  </sheetViews>
  <sheetFormatPr defaultColWidth="9.00390625" defaultRowHeight="13.5"/>
  <cols>
    <col min="1" max="16384" width="9.00390625" style="93" customWidth="1"/>
  </cols>
  <sheetData>
    <row r="2" s="90" customFormat="1" ht="17.25">
      <c r="A2" s="90" t="s">
        <v>93</v>
      </c>
    </row>
    <row r="3" s="90" customFormat="1" ht="9.75" customHeight="1"/>
    <row r="4" s="90" customFormat="1" ht="17.25" customHeight="1">
      <c r="A4" s="90" t="s">
        <v>74</v>
      </c>
    </row>
    <row r="5" s="90" customFormat="1" ht="9.75" customHeight="1"/>
    <row r="6" spans="1:3" s="90" customFormat="1" ht="17.25">
      <c r="A6" s="91" t="s">
        <v>91</v>
      </c>
      <c r="B6" s="92">
        <v>67</v>
      </c>
      <c r="C6" s="90" t="s">
        <v>98</v>
      </c>
    </row>
    <row r="7" ht="13.5" customHeight="1">
      <c r="B7" s="94" t="s">
        <v>94</v>
      </c>
    </row>
    <row r="8" ht="17.25">
      <c r="B8" s="95" t="s">
        <v>92</v>
      </c>
    </row>
  </sheetData>
  <sheetProtection password="CC4D" sheet="1" objects="1" scenarios="1"/>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29"/>
  <sheetViews>
    <sheetView showGridLines="0" tabSelected="1" zoomScalePageLayoutView="0" workbookViewId="0" topLeftCell="A1">
      <selection activeCell="C15" sqref="C15"/>
    </sheetView>
  </sheetViews>
  <sheetFormatPr defaultColWidth="9.00390625" defaultRowHeight="13.5"/>
  <cols>
    <col min="1" max="16384" width="9.00390625" style="1" customWidth="1"/>
  </cols>
  <sheetData>
    <row r="1" ht="14.25" thickBot="1"/>
    <row r="2" spans="2:11" ht="18" thickTop="1">
      <c r="B2" s="101" t="s">
        <v>100</v>
      </c>
      <c r="C2" s="102"/>
      <c r="D2" s="102"/>
      <c r="E2" s="102"/>
      <c r="F2" s="102"/>
      <c r="G2" s="102"/>
      <c r="H2" s="102"/>
      <c r="I2" s="103"/>
      <c r="J2" s="103"/>
      <c r="K2" s="104"/>
    </row>
    <row r="3" spans="2:11" ht="18" thickBot="1">
      <c r="B3" s="105" t="s">
        <v>65</v>
      </c>
      <c r="C3" s="106"/>
      <c r="D3" s="106"/>
      <c r="E3" s="106"/>
      <c r="F3" s="106"/>
      <c r="G3" s="106"/>
      <c r="H3" s="106"/>
      <c r="I3" s="107"/>
      <c r="J3" s="107"/>
      <c r="K3" s="108"/>
    </row>
    <row r="4" ht="14.25" thickTop="1"/>
    <row r="6" spans="1:2" ht="13.5">
      <c r="A6" s="8" t="s">
        <v>66</v>
      </c>
      <c r="B6" s="11"/>
    </row>
    <row r="7" ht="13.5">
      <c r="A7" s="1" t="s">
        <v>67</v>
      </c>
    </row>
    <row r="8" ht="13.5">
      <c r="A8" s="1" t="s">
        <v>68</v>
      </c>
    </row>
    <row r="9" spans="1:10" ht="13.5">
      <c r="A9" s="1" t="s">
        <v>69</v>
      </c>
      <c r="J9" s="1" t="s">
        <v>56</v>
      </c>
    </row>
    <row r="10" ht="13.5">
      <c r="A10" s="1" t="s">
        <v>70</v>
      </c>
    </row>
    <row r="11" ht="13.5">
      <c r="A11" s="1" t="s">
        <v>57</v>
      </c>
    </row>
    <row r="12" ht="13.5">
      <c r="A12" s="1" t="s">
        <v>58</v>
      </c>
    </row>
    <row r="15" spans="1:4" ht="13.5">
      <c r="A15" s="8" t="s">
        <v>59</v>
      </c>
      <c r="B15" s="11"/>
      <c r="C15" s="54"/>
      <c r="D15" s="1" t="s">
        <v>64</v>
      </c>
    </row>
    <row r="16" ht="13.5">
      <c r="A16" s="1" t="s">
        <v>60</v>
      </c>
    </row>
    <row r="17" ht="13.5">
      <c r="A17" s="1" t="s">
        <v>61</v>
      </c>
    </row>
    <row r="20" ht="13.5">
      <c r="A20" s="1" t="s">
        <v>62</v>
      </c>
    </row>
    <row r="23" ht="13.5">
      <c r="A23" s="1" t="s">
        <v>63</v>
      </c>
    </row>
    <row r="24" ht="13.5">
      <c r="A24" s="1" t="s">
        <v>80</v>
      </c>
    </row>
    <row r="25" ht="13.5">
      <c r="A25" s="1" t="s">
        <v>99</v>
      </c>
    </row>
    <row r="29" ht="13.5">
      <c r="A29" s="1" t="s">
        <v>90</v>
      </c>
    </row>
  </sheetData>
  <sheetProtection/>
  <mergeCells count="2">
    <mergeCell ref="B2:K2"/>
    <mergeCell ref="B3:K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L16"/>
  <sheetViews>
    <sheetView showGridLines="0" zoomScalePageLayoutView="0" workbookViewId="0" topLeftCell="A1">
      <selection activeCell="D5" sqref="D5"/>
    </sheetView>
  </sheetViews>
  <sheetFormatPr defaultColWidth="9.00390625" defaultRowHeight="13.5"/>
  <cols>
    <col min="1" max="1" width="1.625" style="1" customWidth="1"/>
    <col min="2" max="2" width="5.625" style="8" customWidth="1"/>
    <col min="3" max="3" width="8.625" style="5" customWidth="1"/>
    <col min="4" max="4" width="15.625" style="1" customWidth="1"/>
    <col min="5" max="5" width="8.625" style="1" customWidth="1"/>
    <col min="6" max="6" width="15.625" style="1" customWidth="1"/>
    <col min="7" max="7" width="3.125" style="1" customWidth="1"/>
    <col min="8" max="9" width="9.00390625" style="1" customWidth="1"/>
    <col min="10" max="10" width="5.625" style="8" customWidth="1"/>
    <col min="11" max="11" width="8.625" style="5" customWidth="1"/>
    <col min="12" max="12" width="15.625" style="11" customWidth="1"/>
    <col min="13" max="13" width="8.625" style="1" customWidth="1"/>
    <col min="14" max="16384" width="9.00390625" style="1" customWidth="1"/>
  </cols>
  <sheetData>
    <row r="1" spans="10:11" ht="9.75" customHeight="1" thickBot="1">
      <c r="J1" s="1"/>
      <c r="K1" s="1"/>
    </row>
    <row r="2" spans="2:11" ht="19.5" customHeight="1" thickTop="1">
      <c r="B2" s="109" t="s">
        <v>100</v>
      </c>
      <c r="C2" s="110"/>
      <c r="D2" s="110"/>
      <c r="E2" s="110"/>
      <c r="F2" s="110"/>
      <c r="G2" s="110"/>
      <c r="H2" s="111"/>
      <c r="K2" s="1"/>
    </row>
    <row r="3" spans="2:11" ht="19.5" customHeight="1" thickBot="1">
      <c r="B3" s="112" t="s">
        <v>51</v>
      </c>
      <c r="C3" s="113"/>
      <c r="D3" s="113"/>
      <c r="E3" s="113"/>
      <c r="F3" s="113"/>
      <c r="G3" s="113"/>
      <c r="H3" s="114"/>
      <c r="K3" s="1"/>
    </row>
    <row r="4" spans="10:11" ht="24.75" customHeight="1" thickTop="1">
      <c r="J4" s="1"/>
      <c r="K4" s="1"/>
    </row>
    <row r="5" spans="2:4" ht="30" customHeight="1">
      <c r="B5" s="129" t="s">
        <v>72</v>
      </c>
      <c r="C5" s="130"/>
      <c r="D5" s="13"/>
    </row>
    <row r="6" spans="2:8" ht="24.75" customHeight="1">
      <c r="B6" s="125" t="s">
        <v>18</v>
      </c>
      <c r="C6" s="126"/>
      <c r="D6" s="50"/>
      <c r="E6" s="21" t="str">
        <f>IF(E7="","",IF(E7="市立","ｼﾘﾂ",IF(E7="町立","ﾁｮｳﾘﾂ",IF(E7="村立","ｿﾝﾘﾂ",IF(E7="県立","ｹﾝﾘﾂ",IF(E7="私立","ｼﾘﾂ",IF(E7="国立","ｺｸﾘﾂ","")))))))</f>
        <v>ｼﾘﾂ</v>
      </c>
      <c r="F6" s="52"/>
      <c r="G6" s="115" t="str">
        <f>IF(G7="","",IF(G7="中学校","ﾁｭｳｶﾞｯｺｳ",IF(G7="小中学校","ｼｮｳﾁｭｳｶﾞｯｺｳ",IF(G7="中等教育学校","ﾁｭｳﾄｳｷｮｳｲｸｶﾞｯｺｳ",""))))</f>
        <v>ﾁｭｳｶﾞｯｺｳ</v>
      </c>
      <c r="H6" s="116">
        <f>IF(H7="","",IF(H7="市立","ｼﾘﾂ",IF(H7="町立","ﾁｮｳﾘﾂ",IF(H7="村立","ｿﾝﾘﾂ",IF(H7="県立","ｹﾝﾘﾂ",IF(H7="私立","ｼﾘﾂ"))))))</f>
      </c>
    </row>
    <row r="7" spans="2:8" ht="30" customHeight="1">
      <c r="B7" s="122" t="s">
        <v>11</v>
      </c>
      <c r="C7" s="123"/>
      <c r="D7" s="51"/>
      <c r="E7" s="23" t="s">
        <v>97</v>
      </c>
      <c r="F7" s="53"/>
      <c r="G7" s="117" t="s">
        <v>96</v>
      </c>
      <c r="H7" s="118"/>
    </row>
    <row r="8" spans="2:12" ht="30" customHeight="1">
      <c r="B8" s="124" t="s">
        <v>12</v>
      </c>
      <c r="C8" s="3" t="s">
        <v>19</v>
      </c>
      <c r="D8" s="49"/>
      <c r="E8" s="22"/>
      <c r="F8" s="22"/>
      <c r="G8" s="22"/>
      <c r="H8" s="22"/>
      <c r="J8" s="9"/>
      <c r="K8" s="10"/>
      <c r="L8" s="12"/>
    </row>
    <row r="9" spans="2:11" ht="30" customHeight="1">
      <c r="B9" s="124"/>
      <c r="C9" s="3" t="s">
        <v>13</v>
      </c>
      <c r="D9" s="24"/>
      <c r="J9" s="1"/>
      <c r="K9" s="1"/>
    </row>
    <row r="10" spans="2:11" ht="30" customHeight="1">
      <c r="B10" s="120"/>
      <c r="C10" s="3" t="s">
        <v>14</v>
      </c>
      <c r="D10" s="13"/>
      <c r="J10" s="1"/>
      <c r="K10" s="1"/>
    </row>
    <row r="11" spans="2:4" ht="30" customHeight="1">
      <c r="B11" s="119" t="s">
        <v>0</v>
      </c>
      <c r="C11" s="3" t="s">
        <v>15</v>
      </c>
      <c r="D11" s="49"/>
    </row>
    <row r="12" spans="2:4" ht="30" customHeight="1">
      <c r="B12" s="120"/>
      <c r="C12" s="3" t="s">
        <v>16</v>
      </c>
      <c r="D12" s="14"/>
    </row>
    <row r="13" spans="2:4" ht="30" customHeight="1">
      <c r="B13" s="129" t="s">
        <v>73</v>
      </c>
      <c r="C13" s="100"/>
      <c r="D13" s="14"/>
    </row>
    <row r="14" spans="2:4" ht="30" customHeight="1">
      <c r="B14" s="127" t="s">
        <v>82</v>
      </c>
      <c r="C14" s="128"/>
      <c r="D14" s="14"/>
    </row>
    <row r="15" spans="2:12" ht="30" customHeight="1">
      <c r="B15" s="121" t="s">
        <v>71</v>
      </c>
      <c r="C15" s="3" t="s">
        <v>17</v>
      </c>
      <c r="D15" s="25"/>
      <c r="H15" s="8"/>
      <c r="I15" s="5"/>
      <c r="J15" s="11"/>
      <c r="K15" s="1"/>
      <c r="L15" s="1"/>
    </row>
    <row r="16" spans="2:4" ht="30" customHeight="1">
      <c r="B16" s="120"/>
      <c r="C16" s="3" t="s">
        <v>10</v>
      </c>
      <c r="D16" s="56"/>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12">
    <mergeCell ref="B5:C5"/>
    <mergeCell ref="B13:C13"/>
    <mergeCell ref="B2:H2"/>
    <mergeCell ref="B3:H3"/>
    <mergeCell ref="G6:H6"/>
    <mergeCell ref="G7:H7"/>
    <mergeCell ref="B11:B12"/>
    <mergeCell ref="B15:B16"/>
    <mergeCell ref="B7:C7"/>
    <mergeCell ref="B8:B10"/>
    <mergeCell ref="B6:C6"/>
    <mergeCell ref="B14:C14"/>
  </mergeCells>
  <dataValidations count="10">
    <dataValidation allowBlank="1" showInputMessage="1" showErrorMessage="1" promptTitle="記録の入力" prompt="（例）&#10;県大会記録：1時間2分34秒&#10;→10234&#10;県大会記録：1時間12分7秒&#10;→11207&#10;県大会記録：56分15秒&#10;→5615" imeMode="off" sqref="D16"/>
    <dataValidation type="list" allowBlank="1" showInputMessage="1" promptTitle="地区大会結果（順位）の入力" prompt="ドロップダウンリストから選択してください。ﾄﾞﾛｯﾌﾟﾀﾞｳﾝリストに数字がない場合は、直接手入力してください" imeMode="off" sqref="D15">
      <formula1>"　,1,2,3,4,5,6"</formula1>
    </dataValidation>
    <dataValidation allowBlank="1" showInputMessage="1" showErrorMessage="1" promptTitle="携帯電話番号の入力" prompt="緊急に連絡することがあります。できる限りご記入ください&#10;（例）090-1234-5678" imeMode="off" sqref="D12"/>
    <dataValidation allowBlank="1" showInputMessage="1" showErrorMessage="1" promptTitle="電話番号の入力" prompt="市外局番から入力してﾊｲﾌﾝでつないでください&#10;（例）0982-21-5851" imeMode="off" sqref="D9"/>
    <dataValidation allowBlank="1" showInputMessage="1" showErrorMessage="1" promptTitle="FAX番号の入力" prompt="市外局番から入力してﾊｲﾌﾝでつないでください。&#10;(例）0982-21-5852" imeMode="off" sqref="D10"/>
    <dataValidation allowBlank="1" showInputMessage="1" showErrorMessage="1" imeMode="hiragana" sqref="D8 D11 D13 D14 D7 F7"/>
    <dataValidation type="list" allowBlank="1" showInputMessage="1" showErrorMessage="1" sqref="E7">
      <formula1>"　,市立,町立,村立,県立,私立,国立"</formula1>
    </dataValidation>
    <dataValidation type="list" allowBlank="1" showInputMessage="1" showErrorMessage="1" sqref="G7:H7">
      <formula1>"　,中学校,小中学校,中等教育学校"</formula1>
    </dataValidation>
    <dataValidation allowBlank="1" showInputMessage="1" showErrorMessage="1" imeMode="halfKatakana" sqref="D6 F6"/>
    <dataValidation type="list" allowBlank="1" showInputMessage="1" showErrorMessage="1" promptTitle="地区名の記入" prompt="ﾄﾞﾛｯﾌﾟﾀﾞｳﾝリストから選択してください。" sqref="D5">
      <formula1>"　,西臼杵,延岡,東臼杵,日向,西都児湯,宮崎,西諸,都城,南那珂"</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J18"/>
  <sheetViews>
    <sheetView showGridLines="0" zoomScalePageLayoutView="0" workbookViewId="0" topLeftCell="A1">
      <selection activeCell="C7" sqref="C7"/>
    </sheetView>
  </sheetViews>
  <sheetFormatPr defaultColWidth="9.00390625" defaultRowHeight="13.5"/>
  <cols>
    <col min="1" max="1" width="5.625" style="1" customWidth="1"/>
    <col min="2" max="7" width="10.625" style="1" customWidth="1"/>
    <col min="8" max="16384" width="9.00390625" style="1" customWidth="1"/>
  </cols>
  <sheetData>
    <row r="1" ht="4.5" customHeight="1" thickBot="1"/>
    <row r="2" spans="2:10" ht="19.5" customHeight="1" thickTop="1">
      <c r="B2" s="137" t="s">
        <v>101</v>
      </c>
      <c r="C2" s="138"/>
      <c r="D2" s="138"/>
      <c r="E2" s="138"/>
      <c r="F2" s="138"/>
      <c r="G2" s="139"/>
      <c r="H2" s="8"/>
      <c r="J2" s="11"/>
    </row>
    <row r="3" spans="2:10" ht="19.5" customHeight="1" thickBot="1">
      <c r="B3" s="112" t="s">
        <v>53</v>
      </c>
      <c r="C3" s="140"/>
      <c r="D3" s="140"/>
      <c r="E3" s="140"/>
      <c r="F3" s="140"/>
      <c r="G3" s="141"/>
      <c r="H3" s="8"/>
      <c r="J3" s="11"/>
    </row>
    <row r="4" spans="2:7" ht="15" customHeight="1" thickTop="1">
      <c r="B4" s="7"/>
      <c r="C4" s="7"/>
      <c r="D4" s="7"/>
      <c r="E4" s="7"/>
      <c r="F4" s="7"/>
      <c r="G4" s="7"/>
    </row>
    <row r="5" spans="2:7" ht="19.5" customHeight="1">
      <c r="B5" s="131" t="s">
        <v>3</v>
      </c>
      <c r="C5" s="134" t="s">
        <v>4</v>
      </c>
      <c r="D5" s="135"/>
      <c r="E5" s="135"/>
      <c r="F5" s="136"/>
      <c r="G5" s="133" t="s">
        <v>36</v>
      </c>
    </row>
    <row r="6" spans="2:7" ht="19.5" customHeight="1">
      <c r="B6" s="132"/>
      <c r="C6" s="2" t="s">
        <v>9</v>
      </c>
      <c r="D6" s="4" t="s">
        <v>1</v>
      </c>
      <c r="E6" s="2" t="s">
        <v>37</v>
      </c>
      <c r="F6" s="4" t="s">
        <v>38</v>
      </c>
      <c r="G6" s="132"/>
    </row>
    <row r="7" spans="2:7" ht="24.75" customHeight="1">
      <c r="B7" s="3" t="s">
        <v>30</v>
      </c>
      <c r="C7" s="19"/>
      <c r="D7" s="20"/>
      <c r="E7" s="19"/>
      <c r="F7" s="20"/>
      <c r="G7" s="13"/>
    </row>
    <row r="8" spans="2:7" ht="24.75" customHeight="1">
      <c r="B8" s="3" t="s">
        <v>20</v>
      </c>
      <c r="C8" s="19"/>
      <c r="D8" s="20"/>
      <c r="E8" s="19"/>
      <c r="F8" s="20"/>
      <c r="G8" s="13"/>
    </row>
    <row r="9" spans="2:7" ht="24.75" customHeight="1">
      <c r="B9" s="3" t="s">
        <v>41</v>
      </c>
      <c r="C9" s="19"/>
      <c r="D9" s="20"/>
      <c r="E9" s="19"/>
      <c r="F9" s="20"/>
      <c r="G9" s="13"/>
    </row>
    <row r="10" spans="2:7" ht="24.75" customHeight="1">
      <c r="B10" s="3" t="s">
        <v>42</v>
      </c>
      <c r="C10" s="19"/>
      <c r="D10" s="20"/>
      <c r="E10" s="19"/>
      <c r="F10" s="20"/>
      <c r="G10" s="13"/>
    </row>
    <row r="11" spans="2:7" ht="24.75" customHeight="1">
      <c r="B11" s="3" t="s">
        <v>43</v>
      </c>
      <c r="C11" s="19"/>
      <c r="D11" s="20"/>
      <c r="E11" s="19"/>
      <c r="F11" s="20"/>
      <c r="G11" s="13"/>
    </row>
    <row r="12" spans="2:7" ht="24.75" customHeight="1">
      <c r="B12" s="3" t="s">
        <v>44</v>
      </c>
      <c r="C12" s="19"/>
      <c r="D12" s="20"/>
      <c r="E12" s="19"/>
      <c r="F12" s="20"/>
      <c r="G12" s="13"/>
    </row>
    <row r="13" spans="2:7" ht="24.75" customHeight="1">
      <c r="B13" s="3" t="s">
        <v>45</v>
      </c>
      <c r="C13" s="19"/>
      <c r="D13" s="20"/>
      <c r="E13" s="19"/>
      <c r="F13" s="20"/>
      <c r="G13" s="13"/>
    </row>
    <row r="14" spans="2:7" ht="24.75" customHeight="1">
      <c r="B14" s="3" t="s">
        <v>46</v>
      </c>
      <c r="C14" s="19"/>
      <c r="D14" s="20"/>
      <c r="E14" s="19"/>
      <c r="F14" s="20"/>
      <c r="G14" s="13"/>
    </row>
    <row r="15" spans="2:7" ht="24.75" customHeight="1">
      <c r="B15" s="3" t="s">
        <v>47</v>
      </c>
      <c r="C15" s="19"/>
      <c r="D15" s="20"/>
      <c r="E15" s="19"/>
      <c r="F15" s="20"/>
      <c r="G15" s="13"/>
    </row>
    <row r="16" spans="2:7" ht="24.75" customHeight="1">
      <c r="B16" s="3" t="s">
        <v>48</v>
      </c>
      <c r="C16" s="19"/>
      <c r="D16" s="20"/>
      <c r="E16" s="19"/>
      <c r="F16" s="20"/>
      <c r="G16" s="13"/>
    </row>
    <row r="17" spans="2:7" ht="24.75" customHeight="1">
      <c r="B17" s="3" t="s">
        <v>49</v>
      </c>
      <c r="C17" s="19"/>
      <c r="D17" s="20"/>
      <c r="E17" s="19"/>
      <c r="F17" s="20"/>
      <c r="G17" s="13"/>
    </row>
    <row r="18" spans="2:7" ht="24.75" customHeight="1">
      <c r="B18" s="3" t="s">
        <v>50</v>
      </c>
      <c r="C18" s="19"/>
      <c r="D18" s="20"/>
      <c r="E18" s="19"/>
      <c r="F18" s="20"/>
      <c r="G18" s="13"/>
    </row>
  </sheetData>
  <sheetProtection/>
  <mergeCells count="5">
    <mergeCell ref="B5:B6"/>
    <mergeCell ref="G5:G6"/>
    <mergeCell ref="C5:F5"/>
    <mergeCell ref="B2:G2"/>
    <mergeCell ref="B3:G3"/>
  </mergeCells>
  <dataValidations count="4">
    <dataValidation type="list" allowBlank="1" showInputMessage="1" showErrorMessage="1" sqref="G9:G18">
      <formula1>"　,1,2,3"</formula1>
    </dataValidation>
    <dataValidation allowBlank="1" showInputMessage="1" showErrorMessage="1" imeMode="hiragana" sqref="C7:D18"/>
    <dataValidation allowBlank="1" showInputMessage="1" showErrorMessage="1" imeMode="halfKatakana" sqref="E7:F18"/>
    <dataValidation type="list" allowBlank="1" showInputMessage="1" showErrorMessage="1" sqref="G7:G8">
      <formula1>"　,教 職 員,教職員外"</formula1>
    </dataValidation>
  </dataValidations>
  <printOptions horizontalCentered="1"/>
  <pageMargins left="0.1968503937007874" right="0.1968503937007874" top="0.1968503937007874" bottom="0.3937007874015748"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
      <selection activeCell="A1" sqref="A1:K1"/>
    </sheetView>
  </sheetViews>
  <sheetFormatPr defaultColWidth="9.00390625" defaultRowHeight="13.5"/>
  <cols>
    <col min="1" max="1" width="14.00390625" style="1" customWidth="1"/>
    <col min="2" max="2" width="13.00390625" style="1" customWidth="1"/>
    <col min="3" max="4" width="9.00390625" style="1" customWidth="1"/>
    <col min="5" max="5" width="5.875" style="1" customWidth="1"/>
    <col min="6" max="6" width="8.875" style="1" customWidth="1"/>
    <col min="7" max="8" width="4.875" style="1" customWidth="1"/>
    <col min="9" max="9" width="9.00390625" style="1" customWidth="1"/>
    <col min="10" max="10" width="11.00390625" style="1" customWidth="1"/>
    <col min="11" max="16384" width="9.00390625" style="1" customWidth="1"/>
  </cols>
  <sheetData>
    <row r="1" spans="1:11" ht="21">
      <c r="A1" s="180" t="s">
        <v>102</v>
      </c>
      <c r="B1" s="180"/>
      <c r="C1" s="180"/>
      <c r="D1" s="180"/>
      <c r="E1" s="180"/>
      <c r="F1" s="180"/>
      <c r="G1" s="180"/>
      <c r="H1" s="180"/>
      <c r="I1" s="180"/>
      <c r="J1" s="180"/>
      <c r="K1" s="181"/>
    </row>
    <row r="2" spans="1:11" ht="21">
      <c r="A2" s="178" t="s">
        <v>103</v>
      </c>
      <c r="B2" s="178"/>
      <c r="C2" s="178"/>
      <c r="D2" s="178"/>
      <c r="E2" s="178"/>
      <c r="F2" s="178"/>
      <c r="G2" s="178"/>
      <c r="H2" s="178"/>
      <c r="I2" s="178"/>
      <c r="J2" s="178"/>
      <c r="K2" s="178"/>
    </row>
    <row r="3" spans="1:23" s="58" customFormat="1" ht="15" customHeight="1">
      <c r="A3" s="57"/>
      <c r="B3" s="57"/>
      <c r="C3" s="60"/>
      <c r="D3" s="60"/>
      <c r="E3" s="60"/>
      <c r="F3" s="60"/>
      <c r="G3" s="60"/>
      <c r="H3" s="60"/>
      <c r="I3" s="60"/>
      <c r="J3" s="60"/>
      <c r="K3" s="60"/>
      <c r="L3" s="10"/>
      <c r="M3" s="10"/>
      <c r="N3" s="10"/>
      <c r="O3" s="10"/>
      <c r="P3" s="10"/>
      <c r="Q3" s="10"/>
      <c r="R3" s="10"/>
      <c r="S3" s="10"/>
      <c r="T3" s="10"/>
      <c r="U3" s="10"/>
      <c r="V3" s="10"/>
      <c r="W3" s="10"/>
    </row>
    <row r="4" spans="1:23" s="58" customFormat="1" ht="30" customHeight="1" thickBot="1">
      <c r="A4" s="64"/>
      <c r="B4" s="57"/>
      <c r="C4" s="61"/>
      <c r="D4" s="61"/>
      <c r="E4" s="61"/>
      <c r="F4" s="61"/>
      <c r="G4" s="61"/>
      <c r="H4" s="61"/>
      <c r="I4" s="68"/>
      <c r="J4" s="61"/>
      <c r="K4" s="61"/>
      <c r="L4" s="26"/>
      <c r="M4" s="26"/>
      <c r="N4" s="26"/>
      <c r="O4" s="26"/>
      <c r="P4" s="26"/>
      <c r="Q4" s="26"/>
      <c r="R4" s="26"/>
      <c r="S4" s="26"/>
      <c r="T4" s="26"/>
      <c r="U4" s="26"/>
      <c r="V4" s="26"/>
      <c r="W4" s="26"/>
    </row>
    <row r="5" spans="1:23" s="58" customFormat="1" ht="30" customHeight="1">
      <c r="A5" s="86" t="s">
        <v>72</v>
      </c>
      <c r="B5" s="229">
        <f>IF(①ﾃﾞｰﾀ!D5="","",①ﾃﾞｰﾀ!D5&amp;"　　地区")</f>
      </c>
      <c r="C5" s="230"/>
      <c r="D5" s="230"/>
      <c r="E5" s="231"/>
      <c r="F5" s="244" t="s">
        <v>11</v>
      </c>
      <c r="G5" s="230"/>
      <c r="H5" s="226">
        <f>IF(①ﾃﾞｰﾀ!F7="","",①ﾃﾞｰﾀ!D7&amp;①ﾃﾞｰﾀ!E7&amp;"　"&amp;①ﾃﾞｰﾀ!F7&amp;①ﾃﾞｰﾀ!G7)</f>
      </c>
      <c r="I5" s="227"/>
      <c r="J5" s="227"/>
      <c r="K5" s="228"/>
      <c r="L5" s="27"/>
      <c r="M5" s="27"/>
      <c r="N5" s="27"/>
      <c r="O5" s="27"/>
      <c r="P5" s="27"/>
      <c r="Q5" s="27"/>
      <c r="R5" s="27"/>
      <c r="S5" s="27"/>
      <c r="T5" s="27"/>
      <c r="U5" s="27"/>
      <c r="V5" s="27"/>
      <c r="W5" s="27"/>
    </row>
    <row r="6" spans="1:23" s="58" customFormat="1" ht="30" customHeight="1">
      <c r="A6" s="87" t="s">
        <v>8</v>
      </c>
      <c r="B6" s="232" t="str">
        <f>IF(LEN('②選手登録'!$C7)+LEN('②選手登録'!$D7)&gt;=5,'②選手登録'!$C7&amp;'②選手登録'!$D7,IF(LEN('②選手登録'!$C7)+LEN('②選手登録'!$D7)=4,'②選手登録'!$C7&amp;"　"&amp;'②選手登録'!$D7,IF(LEN('②選手登録'!$C7)+LEN('②選手登録'!$D7)=3,'②選手登録'!$C7&amp;"　　"&amp;'②選手登録'!$D7,'②選手登録'!$C7&amp;"　　　"&amp;'②選手登録'!$D7)))</f>
        <v>　　　</v>
      </c>
      <c r="C6" s="233"/>
      <c r="D6" s="234"/>
      <c r="E6" s="212">
        <f>IF('②選手登録'!G7="","",'②選手登録'!G7)</f>
      </c>
      <c r="F6" s="213"/>
      <c r="G6" s="208" t="s">
        <v>71</v>
      </c>
      <c r="H6" s="208" t="s">
        <v>76</v>
      </c>
      <c r="I6" s="218">
        <f>IF(①ﾃﾞｰﾀ!D15="","",①ﾃﾞｰﾀ!D15)</f>
      </c>
      <c r="J6" s="219"/>
      <c r="K6" s="220"/>
      <c r="L6" s="27"/>
      <c r="M6" s="27"/>
      <c r="N6" s="27"/>
      <c r="O6" s="27"/>
      <c r="P6" s="27"/>
      <c r="Q6" s="27"/>
      <c r="R6" s="27"/>
      <c r="S6" s="27"/>
      <c r="T6" s="27"/>
      <c r="U6" s="27"/>
      <c r="V6" s="27"/>
      <c r="W6" s="27"/>
    </row>
    <row r="7" spans="1:23" s="58" customFormat="1" ht="15" customHeight="1">
      <c r="A7" s="207" t="s">
        <v>40</v>
      </c>
      <c r="B7" s="235" t="str">
        <f>IF(LEN('②選手登録'!$C8)+LEN('②選手登録'!$D8)&gt;=5,'②選手登録'!$C8&amp;'②選手登録'!$D8,IF(LEN('②選手登録'!$C8)+LEN('②選手登録'!$D8)=4,'②選手登録'!$C8&amp;"　"&amp;'②選手登録'!$D8,IF(LEN('②選手登録'!$C8)+LEN('②選手登録'!$D8)=3,'②選手登録'!$C8&amp;"　　"&amp;'②選手登録'!$D8,'②選手登録'!$C8&amp;"　　　"&amp;'②選手登録'!$D8)))</f>
        <v>　　　</v>
      </c>
      <c r="C7" s="236"/>
      <c r="D7" s="237"/>
      <c r="E7" s="214">
        <f>IF('②選手登録'!G8="","",'②選手登録'!G8)</f>
      </c>
      <c r="F7" s="215"/>
      <c r="G7" s="245"/>
      <c r="H7" s="209"/>
      <c r="I7" s="219"/>
      <c r="J7" s="219"/>
      <c r="K7" s="220"/>
      <c r="L7" s="28"/>
      <c r="M7" s="28"/>
      <c r="N7" s="28"/>
      <c r="O7" s="28"/>
      <c r="P7" s="28"/>
      <c r="Q7" s="28"/>
      <c r="R7" s="28"/>
      <c r="S7" s="28"/>
      <c r="T7" s="28"/>
      <c r="U7" s="28"/>
      <c r="V7" s="28"/>
      <c r="W7" s="28"/>
    </row>
    <row r="8" spans="1:23" s="58" customFormat="1" ht="15" customHeight="1">
      <c r="A8" s="207"/>
      <c r="B8" s="238"/>
      <c r="C8" s="239"/>
      <c r="D8" s="240"/>
      <c r="E8" s="216"/>
      <c r="F8" s="217"/>
      <c r="G8" s="245"/>
      <c r="H8" s="210" t="s">
        <v>10</v>
      </c>
      <c r="I8" s="221">
        <f>IF(①ﾃﾞｰﾀ!D16="","",IF(LEN(①ﾃﾞｰﾀ!D16)=5,MID(①ﾃﾞｰﾀ!D16,1,1)&amp;" 時間 "&amp;MID(①ﾃﾞｰﾀ!D16,2,2)&amp;" 分 "&amp;MID(①ﾃﾞｰﾀ!D16,4,2)&amp;" 秒 ",IF(LEN(①ﾃﾞｰﾀ!D16)=4,MID(①ﾃﾞｰﾀ!D16,1,2)&amp;" 分 "&amp;MID(①ﾃﾞｰﾀ!D16,3,2)&amp;" 秒","")))</f>
      </c>
      <c r="J8" s="222"/>
      <c r="K8" s="223"/>
      <c r="L8" s="28"/>
      <c r="M8" s="28"/>
      <c r="N8" s="28"/>
      <c r="O8" s="28"/>
      <c r="P8" s="28"/>
      <c r="Q8" s="28"/>
      <c r="R8" s="28"/>
      <c r="S8" s="28"/>
      <c r="T8" s="28"/>
      <c r="U8" s="28"/>
      <c r="V8" s="28"/>
      <c r="W8" s="28"/>
    </row>
    <row r="9" spans="1:23" s="58" customFormat="1" ht="30" customHeight="1" thickBot="1">
      <c r="A9" s="88" t="s">
        <v>75</v>
      </c>
      <c r="B9" s="241">
        <f>IF(①ﾃﾞｰﾀ!D13="","",①ﾃﾞｰﾀ!D13)</f>
      </c>
      <c r="C9" s="242"/>
      <c r="D9" s="242"/>
      <c r="E9" s="242"/>
      <c r="F9" s="243"/>
      <c r="G9" s="246"/>
      <c r="H9" s="211"/>
      <c r="I9" s="224"/>
      <c r="J9" s="224"/>
      <c r="K9" s="225"/>
      <c r="L9" s="30"/>
      <c r="M9" s="30"/>
      <c r="N9" s="30"/>
      <c r="O9" s="30"/>
      <c r="P9" s="30"/>
      <c r="Q9" s="30"/>
      <c r="R9" s="30"/>
      <c r="S9" s="30"/>
      <c r="T9" s="30"/>
      <c r="U9" s="30"/>
      <c r="V9" s="30"/>
      <c r="W9" s="30"/>
    </row>
    <row r="10" spans="1:23" s="58" customFormat="1" ht="22.5" customHeight="1" thickBot="1">
      <c r="A10" s="59"/>
      <c r="B10" s="65"/>
      <c r="C10" s="66"/>
      <c r="D10" s="57"/>
      <c r="E10" s="57"/>
      <c r="F10" s="62"/>
      <c r="G10" s="63"/>
      <c r="H10" s="63"/>
      <c r="I10" s="57"/>
      <c r="J10" s="62"/>
      <c r="K10" s="84"/>
      <c r="L10" s="31"/>
      <c r="M10" s="31"/>
      <c r="N10" s="31"/>
      <c r="O10" s="31"/>
      <c r="P10" s="31"/>
      <c r="Q10" s="31"/>
      <c r="R10" s="31"/>
      <c r="S10" s="31"/>
      <c r="T10" s="31"/>
      <c r="U10" s="31"/>
      <c r="V10" s="31"/>
      <c r="W10" s="31"/>
    </row>
    <row r="11" spans="1:23" ht="13.5">
      <c r="A11" s="179" t="s">
        <v>32</v>
      </c>
      <c r="B11" s="198" t="s">
        <v>54</v>
      </c>
      <c r="C11" s="199"/>
      <c r="D11" s="200"/>
      <c r="E11" s="201"/>
      <c r="F11" s="182" t="s">
        <v>33</v>
      </c>
      <c r="G11" s="151" t="s">
        <v>34</v>
      </c>
      <c r="H11" s="152"/>
      <c r="I11" s="152"/>
      <c r="J11" s="152"/>
      <c r="K11" s="153"/>
      <c r="L11" s="10"/>
      <c r="M11" s="10"/>
      <c r="N11" s="10"/>
      <c r="O11" s="10"/>
      <c r="P11" s="10"/>
      <c r="Q11" s="10"/>
      <c r="R11" s="10"/>
      <c r="S11" s="10"/>
      <c r="T11" s="10"/>
      <c r="U11" s="10"/>
      <c r="V11" s="10"/>
      <c r="W11" s="10"/>
    </row>
    <row r="12" spans="1:23" ht="13.5" customHeight="1">
      <c r="A12" s="172"/>
      <c r="B12" s="202" t="s">
        <v>35</v>
      </c>
      <c r="C12" s="203"/>
      <c r="D12" s="203"/>
      <c r="E12" s="204"/>
      <c r="F12" s="183"/>
      <c r="G12" s="154"/>
      <c r="H12" s="155"/>
      <c r="I12" s="155"/>
      <c r="J12" s="155"/>
      <c r="K12" s="156"/>
      <c r="L12" s="10"/>
      <c r="M12" s="10"/>
      <c r="N12" s="10"/>
      <c r="O12" s="10"/>
      <c r="P12" s="10"/>
      <c r="Q12" s="10"/>
      <c r="R12" s="10"/>
      <c r="S12" s="10"/>
      <c r="T12" s="10"/>
      <c r="U12" s="10"/>
      <c r="V12" s="10"/>
      <c r="W12" s="10"/>
    </row>
    <row r="13" spans="1:23" ht="15" customHeight="1">
      <c r="A13" s="172">
        <v>1</v>
      </c>
      <c r="B13" s="168">
        <f>'④オーダー表'!C14</f>
      </c>
      <c r="C13" s="169"/>
      <c r="D13" s="170"/>
      <c r="E13" s="171"/>
      <c r="F13" s="188">
        <f>IF('②選手登録'!G9="","",'②選手登録'!G9)</f>
      </c>
      <c r="G13" s="142"/>
      <c r="H13" s="143"/>
      <c r="I13" s="144"/>
      <c r="J13" s="145"/>
      <c r="K13" s="146"/>
      <c r="L13" s="27"/>
      <c r="M13" s="27"/>
      <c r="N13" s="27"/>
      <c r="O13" s="27"/>
      <c r="P13" s="27"/>
      <c r="Q13" s="27"/>
      <c r="R13" s="27"/>
      <c r="S13" s="27"/>
      <c r="T13" s="27"/>
      <c r="U13" s="27"/>
      <c r="V13" s="27"/>
      <c r="W13" s="27"/>
    </row>
    <row r="14" spans="1:23" ht="30" customHeight="1">
      <c r="A14" s="172"/>
      <c r="B14" s="184" t="str">
        <f>'④オーダー表'!B14</f>
        <v>　　　</v>
      </c>
      <c r="C14" s="205"/>
      <c r="D14" s="205"/>
      <c r="E14" s="206"/>
      <c r="F14" s="188"/>
      <c r="G14" s="157"/>
      <c r="H14" s="158"/>
      <c r="I14" s="158"/>
      <c r="J14" s="159"/>
      <c r="K14" s="160"/>
      <c r="L14" s="27"/>
      <c r="M14" s="27"/>
      <c r="N14" s="27"/>
      <c r="O14" s="27"/>
      <c r="P14" s="27"/>
      <c r="Q14" s="27"/>
      <c r="R14" s="27"/>
      <c r="S14" s="27"/>
      <c r="T14" s="27"/>
      <c r="U14" s="27"/>
      <c r="V14" s="27"/>
      <c r="W14" s="27"/>
    </row>
    <row r="15" spans="1:23" ht="15" customHeight="1">
      <c r="A15" s="172">
        <v>2</v>
      </c>
      <c r="B15" s="168">
        <f>'④オーダー表'!C15</f>
      </c>
      <c r="C15" s="169"/>
      <c r="D15" s="170"/>
      <c r="E15" s="171"/>
      <c r="F15" s="174">
        <f>IF('②選手登録'!G10="","",'②選手登録'!G10)</f>
      </c>
      <c r="G15" s="142"/>
      <c r="H15" s="143"/>
      <c r="I15" s="144"/>
      <c r="J15" s="145"/>
      <c r="K15" s="146"/>
      <c r="L15" s="27"/>
      <c r="M15" s="27"/>
      <c r="N15" s="27"/>
      <c r="O15" s="27"/>
      <c r="P15" s="27"/>
      <c r="Q15" s="27"/>
      <c r="R15" s="27"/>
      <c r="S15" s="27"/>
      <c r="T15" s="27"/>
      <c r="U15" s="27"/>
      <c r="V15" s="27"/>
      <c r="W15" s="27"/>
    </row>
    <row r="16" spans="1:23" ht="30" customHeight="1">
      <c r="A16" s="172"/>
      <c r="B16" s="184" t="str">
        <f>'④オーダー表'!B15</f>
        <v>　　　</v>
      </c>
      <c r="C16" s="185"/>
      <c r="D16" s="186"/>
      <c r="E16" s="187"/>
      <c r="F16" s="175"/>
      <c r="G16" s="157"/>
      <c r="H16" s="158"/>
      <c r="I16" s="158"/>
      <c r="J16" s="159"/>
      <c r="K16" s="160"/>
      <c r="L16" s="27"/>
      <c r="M16" s="27"/>
      <c r="N16" s="27"/>
      <c r="O16" s="27"/>
      <c r="P16" s="27"/>
      <c r="Q16" s="27"/>
      <c r="R16" s="27"/>
      <c r="S16" s="27"/>
      <c r="T16" s="27"/>
      <c r="U16" s="27"/>
      <c r="V16" s="27"/>
      <c r="W16" s="27"/>
    </row>
    <row r="17" spans="1:23" ht="15" customHeight="1">
      <c r="A17" s="172">
        <v>3</v>
      </c>
      <c r="B17" s="168">
        <f>'④オーダー表'!C16</f>
      </c>
      <c r="C17" s="169"/>
      <c r="D17" s="170"/>
      <c r="E17" s="171"/>
      <c r="F17" s="174">
        <f>IF('②選手登録'!G11="","",'②選手登録'!G11)</f>
      </c>
      <c r="G17" s="142"/>
      <c r="H17" s="143"/>
      <c r="I17" s="144"/>
      <c r="J17" s="145"/>
      <c r="K17" s="146"/>
      <c r="L17" s="27"/>
      <c r="M17" s="27"/>
      <c r="N17" s="27"/>
      <c r="O17" s="27"/>
      <c r="P17" s="27"/>
      <c r="Q17" s="27"/>
      <c r="R17" s="27"/>
      <c r="S17" s="27"/>
      <c r="T17" s="27"/>
      <c r="U17" s="27"/>
      <c r="V17" s="27"/>
      <c r="W17" s="27"/>
    </row>
    <row r="18" spans="1:23" ht="30" customHeight="1">
      <c r="A18" s="172"/>
      <c r="B18" s="184" t="str">
        <f>'④オーダー表'!B16</f>
        <v>　　　</v>
      </c>
      <c r="C18" s="185"/>
      <c r="D18" s="186"/>
      <c r="E18" s="187"/>
      <c r="F18" s="175"/>
      <c r="G18" s="157"/>
      <c r="H18" s="158"/>
      <c r="I18" s="158"/>
      <c r="J18" s="159"/>
      <c r="K18" s="160"/>
      <c r="L18" s="27"/>
      <c r="M18" s="27"/>
      <c r="N18" s="27"/>
      <c r="O18" s="27"/>
      <c r="P18" s="27"/>
      <c r="Q18" s="27"/>
      <c r="R18" s="27"/>
      <c r="S18" s="27"/>
      <c r="T18" s="27"/>
      <c r="U18" s="27"/>
      <c r="V18" s="27"/>
      <c r="W18" s="27"/>
    </row>
    <row r="19" spans="1:23" ht="15" customHeight="1">
      <c r="A19" s="172">
        <v>4</v>
      </c>
      <c r="B19" s="168">
        <f>'④オーダー表'!C17</f>
      </c>
      <c r="C19" s="169"/>
      <c r="D19" s="170"/>
      <c r="E19" s="171"/>
      <c r="F19" s="174">
        <f>IF('②選手登録'!G12="","",'②選手登録'!G12)</f>
      </c>
      <c r="G19" s="142"/>
      <c r="H19" s="143"/>
      <c r="I19" s="144"/>
      <c r="J19" s="145"/>
      <c r="K19" s="146"/>
      <c r="L19" s="27"/>
      <c r="M19" s="27"/>
      <c r="N19" s="27"/>
      <c r="O19" s="27"/>
      <c r="P19" s="27"/>
      <c r="Q19" s="27"/>
      <c r="R19" s="27"/>
      <c r="S19" s="27"/>
      <c r="T19" s="27"/>
      <c r="U19" s="27"/>
      <c r="V19" s="27"/>
      <c r="W19" s="27"/>
    </row>
    <row r="20" spans="1:23" ht="30" customHeight="1">
      <c r="A20" s="172"/>
      <c r="B20" s="184" t="str">
        <f>'④オーダー表'!B17</f>
        <v>　　　</v>
      </c>
      <c r="C20" s="185"/>
      <c r="D20" s="186"/>
      <c r="E20" s="187"/>
      <c r="F20" s="175"/>
      <c r="G20" s="157"/>
      <c r="H20" s="158"/>
      <c r="I20" s="158"/>
      <c r="J20" s="159"/>
      <c r="K20" s="160"/>
      <c r="L20" s="27"/>
      <c r="M20" s="27"/>
      <c r="N20" s="27"/>
      <c r="O20" s="27"/>
      <c r="P20" s="27"/>
      <c r="Q20" s="27"/>
      <c r="R20" s="27"/>
      <c r="S20" s="27"/>
      <c r="T20" s="27"/>
      <c r="U20" s="27"/>
      <c r="V20" s="27"/>
      <c r="W20" s="27"/>
    </row>
    <row r="21" spans="1:23" ht="15" customHeight="1">
      <c r="A21" s="172">
        <v>5</v>
      </c>
      <c r="B21" s="168">
        <f>'④オーダー表'!C18</f>
      </c>
      <c r="C21" s="169"/>
      <c r="D21" s="170"/>
      <c r="E21" s="171"/>
      <c r="F21" s="174">
        <f>IF('②選手登録'!G13="","",'②選手登録'!G13)</f>
      </c>
      <c r="G21" s="142"/>
      <c r="H21" s="143"/>
      <c r="I21" s="144"/>
      <c r="J21" s="145"/>
      <c r="K21" s="146"/>
      <c r="L21" s="27"/>
      <c r="M21" s="27"/>
      <c r="N21" s="27"/>
      <c r="O21" s="27"/>
      <c r="P21" s="27"/>
      <c r="Q21" s="27"/>
      <c r="R21" s="27"/>
      <c r="S21" s="27"/>
      <c r="T21" s="27"/>
      <c r="U21" s="27"/>
      <c r="V21" s="27"/>
      <c r="W21" s="27"/>
    </row>
    <row r="22" spans="1:23" ht="30" customHeight="1">
      <c r="A22" s="172"/>
      <c r="B22" s="184" t="str">
        <f>'④オーダー表'!B18</f>
        <v>　　　</v>
      </c>
      <c r="C22" s="186"/>
      <c r="D22" s="186"/>
      <c r="E22" s="187"/>
      <c r="F22" s="175"/>
      <c r="G22" s="157"/>
      <c r="H22" s="158"/>
      <c r="I22" s="158"/>
      <c r="J22" s="159"/>
      <c r="K22" s="160"/>
      <c r="L22" s="27"/>
      <c r="M22" s="27"/>
      <c r="N22" s="27"/>
      <c r="O22" s="27"/>
      <c r="P22" s="27"/>
      <c r="Q22" s="27"/>
      <c r="R22" s="27"/>
      <c r="S22" s="27"/>
      <c r="T22" s="27"/>
      <c r="U22" s="27"/>
      <c r="V22" s="27"/>
      <c r="W22" s="27"/>
    </row>
    <row r="23" spans="1:23" ht="15" customHeight="1">
      <c r="A23" s="172">
        <v>6</v>
      </c>
      <c r="B23" s="168">
        <f>'④オーダー表'!C19</f>
      </c>
      <c r="C23" s="169"/>
      <c r="D23" s="170"/>
      <c r="E23" s="171"/>
      <c r="F23" s="174">
        <f>IF('②選手登録'!G14="","",'②選手登録'!G14)</f>
      </c>
      <c r="G23" s="142"/>
      <c r="H23" s="143"/>
      <c r="I23" s="144"/>
      <c r="J23" s="145"/>
      <c r="K23" s="146"/>
      <c r="L23" s="27"/>
      <c r="M23" s="27"/>
      <c r="N23" s="27"/>
      <c r="O23" s="27"/>
      <c r="P23" s="27"/>
      <c r="Q23" s="27"/>
      <c r="R23" s="27"/>
      <c r="S23" s="27"/>
      <c r="T23" s="27"/>
      <c r="U23" s="27"/>
      <c r="V23" s="27"/>
      <c r="W23" s="27"/>
    </row>
    <row r="24" spans="1:23" ht="30" customHeight="1">
      <c r="A24" s="172"/>
      <c r="B24" s="184" t="str">
        <f>'④オーダー表'!B19</f>
        <v>　　　</v>
      </c>
      <c r="C24" s="185"/>
      <c r="D24" s="186"/>
      <c r="E24" s="187"/>
      <c r="F24" s="175"/>
      <c r="G24" s="157"/>
      <c r="H24" s="158"/>
      <c r="I24" s="158"/>
      <c r="J24" s="159"/>
      <c r="K24" s="160"/>
      <c r="L24" s="27"/>
      <c r="M24" s="27"/>
      <c r="N24" s="27"/>
      <c r="O24" s="27"/>
      <c r="P24" s="27"/>
      <c r="Q24" s="27"/>
      <c r="R24" s="27"/>
      <c r="S24" s="27"/>
      <c r="T24" s="27"/>
      <c r="U24" s="27"/>
      <c r="V24" s="27"/>
      <c r="W24" s="27"/>
    </row>
    <row r="25" spans="1:23" ht="15" customHeight="1">
      <c r="A25" s="172">
        <v>7</v>
      </c>
      <c r="B25" s="168">
        <f>'④オーダー表'!C20</f>
      </c>
      <c r="C25" s="169"/>
      <c r="D25" s="170"/>
      <c r="E25" s="171"/>
      <c r="F25" s="174">
        <f>IF('②選手登録'!G15="","",'②選手登録'!G15)</f>
      </c>
      <c r="G25" s="142"/>
      <c r="H25" s="143"/>
      <c r="I25" s="144"/>
      <c r="J25" s="145"/>
      <c r="K25" s="146"/>
      <c r="L25" s="27"/>
      <c r="M25" s="27"/>
      <c r="N25" s="27"/>
      <c r="O25" s="27"/>
      <c r="P25" s="27"/>
      <c r="Q25" s="27"/>
      <c r="R25" s="27"/>
      <c r="S25" s="27"/>
      <c r="T25" s="27"/>
      <c r="U25" s="27"/>
      <c r="V25" s="27"/>
      <c r="W25" s="27"/>
    </row>
    <row r="26" spans="1:23" ht="30" customHeight="1">
      <c r="A26" s="172"/>
      <c r="B26" s="184" t="str">
        <f>'④オーダー表'!B20</f>
        <v>　　　</v>
      </c>
      <c r="C26" s="185"/>
      <c r="D26" s="186"/>
      <c r="E26" s="187"/>
      <c r="F26" s="175"/>
      <c r="G26" s="157"/>
      <c r="H26" s="158"/>
      <c r="I26" s="158"/>
      <c r="J26" s="159"/>
      <c r="K26" s="160"/>
      <c r="L26" s="27"/>
      <c r="M26" s="27"/>
      <c r="N26" s="27"/>
      <c r="O26" s="27"/>
      <c r="P26" s="27"/>
      <c r="Q26" s="27"/>
      <c r="R26" s="27"/>
      <c r="S26" s="27"/>
      <c r="T26" s="27"/>
      <c r="U26" s="27"/>
      <c r="V26" s="27"/>
      <c r="W26" s="27"/>
    </row>
    <row r="27" spans="1:23" ht="15" customHeight="1">
      <c r="A27" s="172">
        <v>8</v>
      </c>
      <c r="B27" s="168">
        <f>'④オーダー表'!C21</f>
      </c>
      <c r="C27" s="169"/>
      <c r="D27" s="170"/>
      <c r="E27" s="171"/>
      <c r="F27" s="174">
        <f>IF('②選手登録'!G16="","",'②選手登録'!G16)</f>
      </c>
      <c r="G27" s="142"/>
      <c r="H27" s="143"/>
      <c r="I27" s="144"/>
      <c r="J27" s="145"/>
      <c r="K27" s="146"/>
      <c r="L27" s="27"/>
      <c r="M27" s="27"/>
      <c r="N27" s="27"/>
      <c r="O27" s="27"/>
      <c r="P27" s="27"/>
      <c r="Q27" s="27"/>
      <c r="R27" s="27"/>
      <c r="S27" s="27"/>
      <c r="T27" s="27"/>
      <c r="U27" s="27"/>
      <c r="V27" s="27"/>
      <c r="W27" s="27"/>
    </row>
    <row r="28" spans="1:23" ht="30" customHeight="1">
      <c r="A28" s="173"/>
      <c r="B28" s="184" t="str">
        <f>'④オーダー表'!B21</f>
        <v>　　　</v>
      </c>
      <c r="C28" s="185"/>
      <c r="D28" s="186"/>
      <c r="E28" s="187"/>
      <c r="F28" s="177"/>
      <c r="G28" s="157"/>
      <c r="H28" s="158"/>
      <c r="I28" s="158"/>
      <c r="J28" s="159"/>
      <c r="K28" s="160"/>
      <c r="L28" s="27"/>
      <c r="M28" s="27"/>
      <c r="N28" s="27"/>
      <c r="O28" s="27"/>
      <c r="P28" s="27"/>
      <c r="Q28" s="27"/>
      <c r="R28" s="27"/>
      <c r="S28" s="27"/>
      <c r="T28" s="27"/>
      <c r="U28" s="27"/>
      <c r="V28" s="27"/>
      <c r="W28" s="27"/>
    </row>
    <row r="29" spans="1:23" ht="15" customHeight="1">
      <c r="A29" s="172">
        <v>9</v>
      </c>
      <c r="B29" s="168">
        <f>'④オーダー表'!C22</f>
      </c>
      <c r="C29" s="169"/>
      <c r="D29" s="170"/>
      <c r="E29" s="171"/>
      <c r="F29" s="174">
        <f>IF('②選手登録'!G17="","",'②選手登録'!G17)</f>
      </c>
      <c r="G29" s="142"/>
      <c r="H29" s="143"/>
      <c r="I29" s="144"/>
      <c r="J29" s="145"/>
      <c r="K29" s="146"/>
      <c r="L29" s="27"/>
      <c r="M29" s="27"/>
      <c r="N29" s="27"/>
      <c r="O29" s="27"/>
      <c r="P29" s="27"/>
      <c r="Q29" s="27"/>
      <c r="R29" s="27"/>
      <c r="S29" s="27"/>
      <c r="T29" s="27"/>
      <c r="U29" s="27"/>
      <c r="V29" s="27"/>
      <c r="W29" s="27"/>
    </row>
    <row r="30" spans="1:23" ht="30" customHeight="1">
      <c r="A30" s="172"/>
      <c r="B30" s="184" t="str">
        <f>'④オーダー表'!B22</f>
        <v>　　　</v>
      </c>
      <c r="C30" s="185"/>
      <c r="D30" s="186"/>
      <c r="E30" s="187"/>
      <c r="F30" s="175"/>
      <c r="G30" s="157"/>
      <c r="H30" s="158"/>
      <c r="I30" s="158"/>
      <c r="J30" s="159"/>
      <c r="K30" s="160"/>
      <c r="L30" s="27"/>
      <c r="M30" s="27"/>
      <c r="N30" s="27"/>
      <c r="O30" s="27"/>
      <c r="P30" s="27"/>
      <c r="Q30" s="27"/>
      <c r="R30" s="27"/>
      <c r="S30" s="27"/>
      <c r="T30" s="27"/>
      <c r="U30" s="27"/>
      <c r="V30" s="27"/>
      <c r="W30" s="27"/>
    </row>
    <row r="31" spans="1:23" ht="15" customHeight="1">
      <c r="A31" s="191">
        <v>10</v>
      </c>
      <c r="B31" s="168">
        <f>'④オーダー表'!C23</f>
      </c>
      <c r="C31" s="169"/>
      <c r="D31" s="170"/>
      <c r="E31" s="171"/>
      <c r="F31" s="177">
        <f>IF('②選手登録'!G18="","",'②選手登録'!G18)</f>
      </c>
      <c r="G31" s="142"/>
      <c r="H31" s="143"/>
      <c r="I31" s="144"/>
      <c r="J31" s="145"/>
      <c r="K31" s="146"/>
      <c r="L31" s="27"/>
      <c r="M31" s="27"/>
      <c r="N31" s="27"/>
      <c r="O31" s="27"/>
      <c r="P31" s="27"/>
      <c r="Q31" s="27"/>
      <c r="R31" s="27"/>
      <c r="S31" s="27"/>
      <c r="T31" s="27"/>
      <c r="U31" s="27"/>
      <c r="V31" s="27"/>
      <c r="W31" s="27"/>
    </row>
    <row r="32" spans="1:23" ht="30" customHeight="1" thickBot="1">
      <c r="A32" s="192"/>
      <c r="B32" s="194" t="str">
        <f>'④オーダー表'!B23</f>
        <v>　　　</v>
      </c>
      <c r="C32" s="195"/>
      <c r="D32" s="196"/>
      <c r="E32" s="197"/>
      <c r="F32" s="193"/>
      <c r="G32" s="147"/>
      <c r="H32" s="148"/>
      <c r="I32" s="148"/>
      <c r="J32" s="149"/>
      <c r="K32" s="150"/>
      <c r="L32" s="27"/>
      <c r="M32" s="27"/>
      <c r="N32" s="27"/>
      <c r="O32" s="27"/>
      <c r="P32" s="27"/>
      <c r="Q32" s="27"/>
      <c r="R32" s="27"/>
      <c r="S32" s="27"/>
      <c r="T32" s="27"/>
      <c r="U32" s="27"/>
      <c r="V32" s="27"/>
      <c r="W32" s="27"/>
    </row>
    <row r="33" spans="1:11" ht="13.5">
      <c r="A33" s="58"/>
      <c r="B33" s="58"/>
      <c r="C33" s="58"/>
      <c r="D33" s="58"/>
      <c r="E33" s="58"/>
      <c r="F33" s="58"/>
      <c r="G33" s="58"/>
      <c r="H33" s="58"/>
      <c r="I33" s="58"/>
      <c r="J33" s="58"/>
      <c r="K33" s="83"/>
    </row>
    <row r="34" spans="1:31" s="5" customFormat="1" ht="18.75" customHeight="1">
      <c r="A34" s="78"/>
      <c r="B34" s="79"/>
      <c r="C34" s="79"/>
      <c r="D34" s="57"/>
      <c r="E34" s="57"/>
      <c r="F34" s="57"/>
      <c r="G34" s="57"/>
      <c r="H34" s="57"/>
      <c r="I34" s="57"/>
      <c r="J34" s="57"/>
      <c r="K34" s="57"/>
      <c r="L34" s="33"/>
      <c r="M34" s="33"/>
      <c r="N34" s="33"/>
      <c r="O34" s="33"/>
      <c r="P34" s="33"/>
      <c r="Q34" s="33"/>
      <c r="R34" s="33"/>
      <c r="S34" s="33"/>
      <c r="T34" s="33"/>
      <c r="U34" s="33"/>
      <c r="V34" s="33"/>
      <c r="W34" s="33"/>
      <c r="AC34" s="34"/>
      <c r="AD34" s="34"/>
      <c r="AE34" s="34"/>
    </row>
    <row r="35" spans="1:31" s="5" customFormat="1" ht="13.5" customHeight="1">
      <c r="A35" s="57"/>
      <c r="B35" s="57"/>
      <c r="C35" s="57"/>
      <c r="D35" s="57"/>
      <c r="E35" s="57"/>
      <c r="F35" s="57"/>
      <c r="G35" s="57"/>
      <c r="H35" s="57"/>
      <c r="I35" s="57"/>
      <c r="J35" s="57"/>
      <c r="K35" s="57"/>
      <c r="L35" s="33"/>
      <c r="M35" s="33"/>
      <c r="N35" s="33"/>
      <c r="O35" s="33"/>
      <c r="P35" s="33"/>
      <c r="Q35" s="33"/>
      <c r="R35" s="33"/>
      <c r="S35" s="33"/>
      <c r="T35" s="33"/>
      <c r="U35" s="33"/>
      <c r="V35" s="33"/>
      <c r="W35" s="33"/>
      <c r="AC35" s="34"/>
      <c r="AD35" s="34"/>
      <c r="AE35" s="34"/>
    </row>
    <row r="36" spans="1:23" s="34" customFormat="1" ht="18.75" customHeight="1">
      <c r="A36" s="80" t="s">
        <v>77</v>
      </c>
      <c r="B36" s="81"/>
      <c r="C36" s="81"/>
      <c r="D36" s="81"/>
      <c r="E36" s="81"/>
      <c r="F36" s="81"/>
      <c r="G36" s="81"/>
      <c r="H36" s="81"/>
      <c r="I36" s="81"/>
      <c r="J36" s="81"/>
      <c r="K36" s="81"/>
      <c r="L36" s="32"/>
      <c r="M36" s="32"/>
      <c r="N36" s="32"/>
      <c r="O36" s="32"/>
      <c r="P36" s="32"/>
      <c r="Q36" s="32"/>
      <c r="R36" s="32"/>
      <c r="S36" s="32"/>
      <c r="T36" s="32"/>
      <c r="U36" s="32"/>
      <c r="V36" s="32"/>
      <c r="W36" s="32"/>
    </row>
    <row r="37" spans="1:23" s="34" customFormat="1" ht="13.5" customHeight="1">
      <c r="A37" s="57"/>
      <c r="B37" s="57"/>
      <c r="C37" s="57"/>
      <c r="D37" s="57"/>
      <c r="E37" s="57"/>
      <c r="F37" s="57"/>
      <c r="G37" s="57"/>
      <c r="H37" s="57"/>
      <c r="I37" s="57"/>
      <c r="J37" s="57"/>
      <c r="K37" s="57"/>
      <c r="L37" s="33"/>
      <c r="M37" s="33"/>
      <c r="N37" s="33"/>
      <c r="O37" s="33"/>
      <c r="P37" s="33"/>
      <c r="Q37" s="33"/>
      <c r="R37" s="33"/>
      <c r="S37" s="33"/>
      <c r="T37" s="33"/>
      <c r="U37" s="33"/>
      <c r="V37" s="33"/>
      <c r="W37" s="33"/>
    </row>
    <row r="38" spans="1:23" s="34" customFormat="1" ht="18.75" customHeight="1">
      <c r="A38" s="189">
        <f ca="1">TODAY()</f>
        <v>43150</v>
      </c>
      <c r="B38" s="190"/>
      <c r="C38" s="190"/>
      <c r="D38" s="190"/>
      <c r="E38" s="82"/>
      <c r="F38" s="57"/>
      <c r="G38" s="57"/>
      <c r="H38" s="57"/>
      <c r="I38" s="57"/>
      <c r="J38" s="57"/>
      <c r="K38" s="57"/>
      <c r="L38" s="33"/>
      <c r="M38" s="33"/>
      <c r="N38" s="33"/>
      <c r="O38" s="33"/>
      <c r="P38" s="33"/>
      <c r="Q38" s="33"/>
      <c r="R38" s="33"/>
      <c r="S38" s="33"/>
      <c r="T38" s="33"/>
      <c r="U38" s="33"/>
      <c r="V38" s="33"/>
      <c r="W38" s="33"/>
    </row>
    <row r="39" spans="1:23" s="34" customFormat="1" ht="13.5" customHeight="1">
      <c r="A39" s="57"/>
      <c r="B39" s="57"/>
      <c r="C39" s="57"/>
      <c r="D39" s="57"/>
      <c r="E39" s="57"/>
      <c r="F39" s="57"/>
      <c r="G39" s="57"/>
      <c r="H39" s="57"/>
      <c r="I39" s="57"/>
      <c r="J39" s="57"/>
      <c r="K39" s="57"/>
      <c r="L39" s="33"/>
      <c r="M39" s="33"/>
      <c r="N39" s="33"/>
      <c r="O39" s="33"/>
      <c r="P39" s="33"/>
      <c r="Q39" s="33"/>
      <c r="R39" s="33"/>
      <c r="S39" s="33"/>
      <c r="T39" s="33"/>
      <c r="U39" s="33"/>
      <c r="V39" s="33"/>
      <c r="W39" s="33"/>
    </row>
    <row r="40" spans="1:23" s="34" customFormat="1" ht="25.5" customHeight="1">
      <c r="A40" s="36"/>
      <c r="B40" s="36"/>
      <c r="C40" s="164">
        <f>IF(①ﾃﾞｰﾀ!F7="","",①ﾃﾞｰﾀ!D7&amp;①ﾃﾞｰﾀ!E7&amp;①ﾃﾞｰﾀ!F7&amp;①ﾃﾞｰﾀ!G7&amp;"　校長")</f>
      </c>
      <c r="D40" s="164"/>
      <c r="E40" s="165"/>
      <c r="F40" s="166"/>
      <c r="G40" s="166"/>
      <c r="H40" s="162">
        <f>IF(①ﾃﾞｰﾀ!D8="","",①ﾃﾞｰﾀ!D8)</f>
      </c>
      <c r="I40" s="163"/>
      <c r="J40" s="163"/>
      <c r="K40" s="70" t="s">
        <v>83</v>
      </c>
      <c r="L40" s="36"/>
      <c r="M40" s="36"/>
      <c r="N40" s="36"/>
      <c r="O40" s="36"/>
      <c r="P40" s="36"/>
      <c r="Q40" s="36"/>
      <c r="R40" s="36"/>
      <c r="S40" s="36"/>
      <c r="T40" s="36"/>
      <c r="U40" s="36"/>
      <c r="V40" s="36"/>
      <c r="W40" s="36"/>
    </row>
    <row r="41" spans="1:23" s="34" customFormat="1" ht="13.5" customHeight="1">
      <c r="A41" s="57"/>
      <c r="B41" s="57"/>
      <c r="C41" s="57"/>
      <c r="D41" s="57"/>
      <c r="E41" s="57"/>
      <c r="F41" s="57"/>
      <c r="G41" s="57"/>
      <c r="H41" s="57"/>
      <c r="I41" s="57"/>
      <c r="J41" s="57"/>
      <c r="K41" s="57"/>
      <c r="L41" s="33"/>
      <c r="M41" s="33"/>
      <c r="N41" s="33"/>
      <c r="O41" s="33"/>
      <c r="P41" s="33"/>
      <c r="Q41" s="33"/>
      <c r="R41" s="33"/>
      <c r="S41" s="33"/>
      <c r="T41" s="33"/>
      <c r="U41" s="33"/>
      <c r="V41" s="33"/>
      <c r="W41" s="33"/>
    </row>
    <row r="42" spans="1:23" s="34" customFormat="1" ht="18.75" customHeight="1">
      <c r="A42" s="80" t="s">
        <v>78</v>
      </c>
      <c r="B42" s="81"/>
      <c r="C42" s="81"/>
      <c r="D42" s="81"/>
      <c r="E42" s="81"/>
      <c r="F42" s="81"/>
      <c r="G42" s="81"/>
      <c r="H42" s="81"/>
      <c r="I42" s="81"/>
      <c r="J42" s="81"/>
      <c r="K42" s="81"/>
      <c r="L42" s="32"/>
      <c r="M42" s="32"/>
      <c r="N42" s="32"/>
      <c r="O42" s="32"/>
      <c r="P42" s="32"/>
      <c r="Q42" s="32"/>
      <c r="R42" s="32"/>
      <c r="S42" s="32"/>
      <c r="T42" s="32"/>
      <c r="U42" s="32"/>
      <c r="V42" s="32"/>
      <c r="W42" s="32"/>
    </row>
    <row r="43" spans="1:23" s="34" customFormat="1" ht="13.5" customHeight="1">
      <c r="A43" s="57"/>
      <c r="B43" s="57"/>
      <c r="C43" s="57"/>
      <c r="D43" s="57"/>
      <c r="E43" s="57"/>
      <c r="F43" s="57"/>
      <c r="G43" s="57"/>
      <c r="H43" s="57"/>
      <c r="I43" s="57"/>
      <c r="J43" s="57"/>
      <c r="K43" s="57"/>
      <c r="L43" s="33"/>
      <c r="M43" s="33"/>
      <c r="N43" s="33"/>
      <c r="O43" s="33"/>
      <c r="P43" s="33"/>
      <c r="Q43" s="33"/>
      <c r="R43" s="33"/>
      <c r="S43" s="33"/>
      <c r="T43" s="33"/>
      <c r="U43" s="33"/>
      <c r="V43" s="33"/>
      <c r="W43" s="33"/>
    </row>
    <row r="44" spans="1:23" s="34" customFormat="1" ht="18.75" customHeight="1">
      <c r="A44" s="167" t="s">
        <v>95</v>
      </c>
      <c r="B44" s="167"/>
      <c r="C44" s="167"/>
      <c r="D44" s="167"/>
      <c r="E44" s="85"/>
      <c r="F44" s="57"/>
      <c r="G44" s="57"/>
      <c r="H44" s="57"/>
      <c r="I44" s="57"/>
      <c r="J44" s="57"/>
      <c r="K44" s="57"/>
      <c r="L44" s="33"/>
      <c r="M44" s="33"/>
      <c r="N44" s="33"/>
      <c r="O44" s="33"/>
      <c r="P44" s="33"/>
      <c r="Q44" s="33"/>
      <c r="R44" s="33"/>
      <c r="S44" s="33"/>
      <c r="T44" s="33"/>
      <c r="U44" s="33"/>
      <c r="V44" s="33"/>
      <c r="W44" s="33"/>
    </row>
    <row r="45" spans="1:23" s="34" customFormat="1" ht="13.5" customHeight="1">
      <c r="A45" s="57"/>
      <c r="B45" s="57"/>
      <c r="C45" s="57"/>
      <c r="D45" s="57"/>
      <c r="E45" s="57"/>
      <c r="F45" s="57"/>
      <c r="G45" s="57"/>
      <c r="H45" s="57"/>
      <c r="I45" s="57"/>
      <c r="J45" s="57"/>
      <c r="K45" s="57"/>
      <c r="L45" s="33"/>
      <c r="M45" s="33"/>
      <c r="N45" s="33"/>
      <c r="O45" s="33"/>
      <c r="P45" s="33"/>
      <c r="Q45" s="33"/>
      <c r="R45" s="33"/>
      <c r="S45" s="33"/>
      <c r="T45" s="33"/>
      <c r="U45" s="33"/>
      <c r="V45" s="33"/>
      <c r="W45" s="33"/>
    </row>
    <row r="46" spans="1:31" s="34" customFormat="1" ht="24" customHeight="1">
      <c r="A46" s="35"/>
      <c r="B46" s="35"/>
      <c r="C46" s="161">
        <f>IF(①ﾃﾞｰﾀ!D5="","",①ﾃﾞｰﾀ!D5&amp;"地区中学校体育連盟　会長")</f>
      </c>
      <c r="D46" s="159"/>
      <c r="E46" s="159"/>
      <c r="F46" s="159"/>
      <c r="G46" s="159"/>
      <c r="H46" s="176">
        <f>IF(①ﾃﾞｰﾀ!D14="","",①ﾃﾞｰﾀ!D14)</f>
      </c>
      <c r="I46" s="163"/>
      <c r="J46" s="163"/>
      <c r="K46" s="70" t="s">
        <v>83</v>
      </c>
      <c r="L46" s="36"/>
      <c r="M46" s="36"/>
      <c r="N46" s="36"/>
      <c r="O46" s="36"/>
      <c r="P46" s="36"/>
      <c r="Q46" s="36"/>
      <c r="R46" s="36"/>
      <c r="S46" s="36"/>
      <c r="T46" s="36"/>
      <c r="U46" s="36"/>
      <c r="V46" s="36"/>
      <c r="W46" s="36"/>
      <c r="AC46" s="5"/>
      <c r="AD46" s="5"/>
      <c r="AE46" s="5"/>
    </row>
    <row r="47" spans="2:31" s="34" customFormat="1" ht="13.5" customHeight="1">
      <c r="B47" s="33"/>
      <c r="C47" s="33"/>
      <c r="D47" s="33"/>
      <c r="E47" s="33"/>
      <c r="F47" s="33"/>
      <c r="G47" s="33"/>
      <c r="H47" s="33"/>
      <c r="I47" s="33"/>
      <c r="J47" s="33"/>
      <c r="K47" s="77"/>
      <c r="L47" s="33"/>
      <c r="M47" s="33"/>
      <c r="N47" s="33"/>
      <c r="O47" s="33"/>
      <c r="P47" s="33"/>
      <c r="Q47" s="33"/>
      <c r="R47" s="33"/>
      <c r="S47" s="33"/>
      <c r="T47" s="33"/>
      <c r="U47" s="33"/>
      <c r="V47" s="33"/>
      <c r="W47" s="33"/>
      <c r="X47" s="33"/>
      <c r="AC47" s="5"/>
      <c r="AD47" s="5"/>
      <c r="AE47" s="5"/>
    </row>
  </sheetData>
  <sheetProtection password="CC4D" sheet="1"/>
  <mergeCells count="77">
    <mergeCell ref="H5:K5"/>
    <mergeCell ref="B28:E28"/>
    <mergeCell ref="B29:E29"/>
    <mergeCell ref="B30:E30"/>
    <mergeCell ref="B5:E5"/>
    <mergeCell ref="B6:D6"/>
    <mergeCell ref="B7:D8"/>
    <mergeCell ref="B9:F9"/>
    <mergeCell ref="F5:G5"/>
    <mergeCell ref="G6:G9"/>
    <mergeCell ref="A7:A8"/>
    <mergeCell ref="H6:H7"/>
    <mergeCell ref="H8:H9"/>
    <mergeCell ref="E6:F6"/>
    <mergeCell ref="E7:F8"/>
    <mergeCell ref="I6:K7"/>
    <mergeCell ref="I8:K9"/>
    <mergeCell ref="B11:E11"/>
    <mergeCell ref="B12:E12"/>
    <mergeCell ref="B13:E13"/>
    <mergeCell ref="B14:E14"/>
    <mergeCell ref="G23:K24"/>
    <mergeCell ref="G25:K26"/>
    <mergeCell ref="B15:E15"/>
    <mergeCell ref="B16:E16"/>
    <mergeCell ref="B17:E17"/>
    <mergeCell ref="F17:F18"/>
    <mergeCell ref="A29:A30"/>
    <mergeCell ref="F29:F30"/>
    <mergeCell ref="B27:E27"/>
    <mergeCell ref="A21:A22"/>
    <mergeCell ref="A19:A20"/>
    <mergeCell ref="B20:E20"/>
    <mergeCell ref="B21:E21"/>
    <mergeCell ref="B22:E22"/>
    <mergeCell ref="B19:E19"/>
    <mergeCell ref="A25:A26"/>
    <mergeCell ref="A23:A24"/>
    <mergeCell ref="B24:E24"/>
    <mergeCell ref="B25:E25"/>
    <mergeCell ref="B26:E26"/>
    <mergeCell ref="B23:E23"/>
    <mergeCell ref="A2:K2"/>
    <mergeCell ref="A11:A12"/>
    <mergeCell ref="A17:A18"/>
    <mergeCell ref="A1:K1"/>
    <mergeCell ref="F11:F12"/>
    <mergeCell ref="A13:A14"/>
    <mergeCell ref="A15:A16"/>
    <mergeCell ref="F15:F16"/>
    <mergeCell ref="B18:E18"/>
    <mergeCell ref="F13:F14"/>
    <mergeCell ref="F19:F20"/>
    <mergeCell ref="F21:F22"/>
    <mergeCell ref="F23:F24"/>
    <mergeCell ref="H46:J46"/>
    <mergeCell ref="F25:F26"/>
    <mergeCell ref="F27:F28"/>
    <mergeCell ref="F31:F32"/>
    <mergeCell ref="G27:K28"/>
    <mergeCell ref="G29:K30"/>
    <mergeCell ref="C46:G46"/>
    <mergeCell ref="H40:J40"/>
    <mergeCell ref="C40:G40"/>
    <mergeCell ref="A44:D44"/>
    <mergeCell ref="B31:E31"/>
    <mergeCell ref="A27:A28"/>
    <mergeCell ref="A38:D38"/>
    <mergeCell ref="A31:A32"/>
    <mergeCell ref="B32:E32"/>
    <mergeCell ref="G31:K32"/>
    <mergeCell ref="G11:K12"/>
    <mergeCell ref="G13:K14"/>
    <mergeCell ref="G15:K16"/>
    <mergeCell ref="G17:K18"/>
    <mergeCell ref="G19:K20"/>
    <mergeCell ref="G21:K22"/>
  </mergeCells>
  <conditionalFormatting sqref="W9">
    <cfRule type="expression" priority="1" dxfId="24" stopIfTrue="1">
      <formula>Z7&lt;&gt;"教職員外"</formula>
    </cfRule>
  </conditionalFormatting>
  <conditionalFormatting sqref="W7:W8">
    <cfRule type="expression" priority="2" dxfId="24" stopIfTrue="1">
      <formula>Z7&lt;&gt;"校長"</formula>
    </cfRule>
  </conditionalFormatting>
  <conditionalFormatting sqref="V9">
    <cfRule type="expression" priority="3" dxfId="24" stopIfTrue="1">
      <formula>Z7&lt;&gt;"教職員外"</formula>
    </cfRule>
  </conditionalFormatting>
  <conditionalFormatting sqref="V7:V8">
    <cfRule type="expression" priority="4" dxfId="24" stopIfTrue="1">
      <formula>Z7&lt;&gt;"校長"</formula>
    </cfRule>
  </conditionalFormatting>
  <conditionalFormatting sqref="U9">
    <cfRule type="expression" priority="5" dxfId="24" stopIfTrue="1">
      <formula>Z7&lt;&gt;"教職員外"</formula>
    </cfRule>
  </conditionalFormatting>
  <conditionalFormatting sqref="U7:U8">
    <cfRule type="expression" priority="6" dxfId="24" stopIfTrue="1">
      <formula>Z7&lt;&gt;"校長"</formula>
    </cfRule>
  </conditionalFormatting>
  <conditionalFormatting sqref="T9">
    <cfRule type="expression" priority="7" dxfId="24" stopIfTrue="1">
      <formula>Z7&lt;&gt;"教職員外"</formula>
    </cfRule>
  </conditionalFormatting>
  <conditionalFormatting sqref="T7:T8">
    <cfRule type="expression" priority="8" dxfId="24" stopIfTrue="1">
      <formula>Z7&lt;&gt;"校長"</formula>
    </cfRule>
  </conditionalFormatting>
  <conditionalFormatting sqref="S9">
    <cfRule type="expression" priority="9" dxfId="24" stopIfTrue="1">
      <formula>Z7&lt;&gt;"教職員外"</formula>
    </cfRule>
  </conditionalFormatting>
  <conditionalFormatting sqref="S7:S8">
    <cfRule type="expression" priority="10" dxfId="24" stopIfTrue="1">
      <formula>Z7&lt;&gt;"校長"</formula>
    </cfRule>
  </conditionalFormatting>
  <conditionalFormatting sqref="R9">
    <cfRule type="expression" priority="11" dxfId="24" stopIfTrue="1">
      <formula>Z7&lt;&gt;"教職員外"</formula>
    </cfRule>
  </conditionalFormatting>
  <conditionalFormatting sqref="R7:R8">
    <cfRule type="expression" priority="12" dxfId="24" stopIfTrue="1">
      <formula>Z7&lt;&gt;"校長"</formula>
    </cfRule>
  </conditionalFormatting>
  <conditionalFormatting sqref="Q9">
    <cfRule type="expression" priority="13" dxfId="24" stopIfTrue="1">
      <formula>Z7&lt;&gt;"教職員外"</formula>
    </cfRule>
  </conditionalFormatting>
  <conditionalFormatting sqref="Q7:Q8">
    <cfRule type="expression" priority="14" dxfId="24" stopIfTrue="1">
      <formula>Z7&lt;&gt;"校長"</formula>
    </cfRule>
  </conditionalFormatting>
  <conditionalFormatting sqref="P9">
    <cfRule type="expression" priority="15" dxfId="24" stopIfTrue="1">
      <formula>Z7&lt;&gt;"教職員外"</formula>
    </cfRule>
  </conditionalFormatting>
  <conditionalFormatting sqref="P7:P8">
    <cfRule type="expression" priority="16" dxfId="24" stopIfTrue="1">
      <formula>Z7&lt;&gt;"校長"</formula>
    </cfRule>
  </conditionalFormatting>
  <conditionalFormatting sqref="O9">
    <cfRule type="expression" priority="17" dxfId="24" stopIfTrue="1">
      <formula>Z7&lt;&gt;"教職員外"</formula>
    </cfRule>
  </conditionalFormatting>
  <conditionalFormatting sqref="O7:O8">
    <cfRule type="expression" priority="18" dxfId="24" stopIfTrue="1">
      <formula>Z7&lt;&gt;"校長"</formula>
    </cfRule>
  </conditionalFormatting>
  <conditionalFormatting sqref="N9">
    <cfRule type="expression" priority="19" dxfId="24" stopIfTrue="1">
      <formula>Z7&lt;&gt;"教職員外"</formula>
    </cfRule>
  </conditionalFormatting>
  <conditionalFormatting sqref="N7:N8">
    <cfRule type="expression" priority="20" dxfId="24" stopIfTrue="1">
      <formula>Z7&lt;&gt;"校長"</formula>
    </cfRule>
  </conditionalFormatting>
  <conditionalFormatting sqref="L9">
    <cfRule type="expression" priority="21" dxfId="24" stopIfTrue="1">
      <formula>Z7&lt;&gt;"教職員外"</formula>
    </cfRule>
  </conditionalFormatting>
  <conditionalFormatting sqref="M9">
    <cfRule type="expression" priority="22" dxfId="24" stopIfTrue="1">
      <formula>Z7&lt;&gt;"教職員外"</formula>
    </cfRule>
  </conditionalFormatting>
  <conditionalFormatting sqref="L7:L8">
    <cfRule type="expression" priority="23" dxfId="24" stopIfTrue="1">
      <formula>Z7&lt;&gt;"校長"</formula>
    </cfRule>
  </conditionalFormatting>
  <conditionalFormatting sqref="M7:M8">
    <cfRule type="expression" priority="24" dxfId="24" stopIfTrue="1">
      <formula>Z7&lt;&gt;"校長"</formula>
    </cfRule>
  </conditionalFormatting>
  <dataValidations count="4">
    <dataValidation allowBlank="1" showInputMessage="1" showErrorMessage="1" imeMode="hiragana" sqref="H40 B6:B7 K40 K46"/>
    <dataValidation allowBlank="1" showInputMessage="1" showErrorMessage="1" imeMode="disabled" sqref="B10:C10 F10"/>
    <dataValidation allowBlank="1" showInputMessage="1" showErrorMessage="1" imeMode="fullKatakana" sqref="B21:C21 B29:C29 B27:C27 B25:C25 B17:C17 B15:C15 B19:C19 B23:C23 B13:C13 B31:C31"/>
    <dataValidation allowBlank="1" showInputMessage="1" showErrorMessage="1" imeMode="on" sqref="B5 H5"/>
  </dataValidations>
  <printOptions horizontalCentered="1" verticalCentered="1"/>
  <pageMargins left="0.7874015748031497" right="0.7874015748031497" top="0.5905511811023623" bottom="0.5905511811023623" header="0.5118110236220472" footer="0.5118110236220472"/>
  <pageSetup horizontalDpi="600" verticalDpi="600" orientation="portrait" paperSize="9" scale="82"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E27"/>
  <sheetViews>
    <sheetView showGridLines="0" view="pageBreakPreview" zoomScaleSheetLayoutView="100" zoomScalePageLayoutView="0" workbookViewId="0" topLeftCell="A1">
      <selection activeCell="A9" sqref="A9"/>
    </sheetView>
  </sheetViews>
  <sheetFormatPr defaultColWidth="9.00390625" defaultRowHeight="13.5"/>
  <cols>
    <col min="1" max="1" width="7.625" style="11" customWidth="1"/>
    <col min="2" max="3" width="26.625" style="1" customWidth="1"/>
    <col min="4" max="4" width="10.625" style="1" customWidth="1"/>
    <col min="5" max="5" width="9.625" style="1" customWidth="1"/>
    <col min="6" max="16384" width="9.00390625" style="1" customWidth="1"/>
  </cols>
  <sheetData>
    <row r="1" ht="17.25">
      <c r="A1" s="72" t="s">
        <v>84</v>
      </c>
    </row>
    <row r="2" ht="10.5" customHeight="1">
      <c r="A2" s="72"/>
    </row>
    <row r="3" spans="1:5" ht="21">
      <c r="A3" s="181" t="s">
        <v>102</v>
      </c>
      <c r="B3" s="181"/>
      <c r="C3" s="181"/>
      <c r="D3" s="181"/>
      <c r="E3" s="181"/>
    </row>
    <row r="4" spans="1:5" ht="21" customHeight="1">
      <c r="A4" s="181" t="s">
        <v>104</v>
      </c>
      <c r="B4" s="181"/>
      <c r="C4" s="181"/>
      <c r="D4" s="181"/>
      <c r="E4" s="181"/>
    </row>
    <row r="5" spans="1:5" ht="10.5" customHeight="1">
      <c r="A5" s="71"/>
      <c r="B5" s="71"/>
      <c r="C5" s="71"/>
      <c r="D5" s="71"/>
      <c r="E5" s="71"/>
    </row>
    <row r="6" ht="14.25" thickBot="1"/>
    <row r="7" spans="1:5" ht="13.5" customHeight="1">
      <c r="A7" s="249" t="s">
        <v>85</v>
      </c>
      <c r="B7" s="251" t="s">
        <v>11</v>
      </c>
      <c r="C7" s="253" t="s">
        <v>0</v>
      </c>
      <c r="D7" s="254"/>
      <c r="E7" s="255"/>
    </row>
    <row r="8" spans="1:5" ht="13.5" customHeight="1">
      <c r="A8" s="250"/>
      <c r="B8" s="252"/>
      <c r="C8" s="55" t="s">
        <v>15</v>
      </c>
      <c r="D8" s="134" t="s">
        <v>79</v>
      </c>
      <c r="E8" s="256"/>
    </row>
    <row r="9" spans="1:5" ht="49.5" customHeight="1" thickBot="1">
      <c r="A9" s="73"/>
      <c r="B9" s="38">
        <f>IF(OR(①ﾃﾞｰﾀ!D5="",①ﾃﾞｰﾀ!F7=""),"",IF(①ﾃﾞｰﾀ!G7="中学校",①ﾃﾞｰﾀ!F7&amp;"中",IF(①ﾃﾞｰﾀ!G7="小中学校",①ﾃﾞｰﾀ!F7&amp;"小中",IF(①ﾃﾞｰﾀ!G7="中等教育学校",①ﾃﾞｰﾀ!F7&amp;"中等教育学校",""))))</f>
      </c>
      <c r="C9" s="67" t="str">
        <f>IF(LEN('②選手登録'!$C7)+LEN('②選手登録'!$D7)&gt;=5,'②選手登録'!$C7&amp;'②選手登録'!$D7,IF(LEN('②選手登録'!$C7)+LEN('②選手登録'!$D7)=4,'②選手登録'!$C7&amp;"　"&amp;'②選手登録'!$D7,IF(LEN('②選手登録'!$C7)+LEN('②選手登録'!$D7)=3,'②選手登録'!$C7&amp;"　　"&amp;'②選手登録'!$D7,'②選手登録'!$C7&amp;"　　　"&amp;'②選手登録'!$D7)))</f>
        <v>　　　</v>
      </c>
      <c r="D9" s="257">
        <f>IF(①ﾃﾞｰﾀ!D12="","",①ﾃﾞｰﾀ!D12)</f>
      </c>
      <c r="E9" s="258" t="e">
        <f>IF(①ﾃﾞｰﾀ!#REF!="","",①ﾃﾞｰﾀ!#REF!)</f>
        <v>#REF!</v>
      </c>
    </row>
    <row r="10" ht="13.5">
      <c r="C10" s="5"/>
    </row>
    <row r="12" spans="1:5" ht="14.25" thickBot="1">
      <c r="A12" s="248" t="s">
        <v>86</v>
      </c>
      <c r="B12" s="248"/>
      <c r="C12" s="248"/>
      <c r="D12" s="248"/>
      <c r="E12" s="248"/>
    </row>
    <row r="13" spans="1:5" ht="24.75" customHeight="1">
      <c r="A13" s="39" t="s">
        <v>52</v>
      </c>
      <c r="B13" s="37" t="s">
        <v>15</v>
      </c>
      <c r="C13" s="37" t="s">
        <v>55</v>
      </c>
      <c r="D13" s="37" t="s">
        <v>2</v>
      </c>
      <c r="E13" s="40" t="s">
        <v>31</v>
      </c>
    </row>
    <row r="14" spans="1:5" ht="49.5" customHeight="1">
      <c r="A14" s="41">
        <v>1</v>
      </c>
      <c r="B14" s="42" t="str">
        <f>IF(LEN('②選手登録'!$C9)+LEN('②選手登録'!$D9)&gt;=5,'②選手登録'!$C9&amp;'②選手登録'!$D9,IF(LEN('②選手登録'!$C9)+LEN('②選手登録'!$D9)=4,'②選手登録'!$C9&amp;"　"&amp;'②選手登録'!$D9,IF(LEN('②選手登録'!$C9)+LEN('②選手登録'!$D9)=3,'②選手登録'!$C9&amp;"　　"&amp;'②選手登録'!$D9,'②選手登録'!$C9&amp;"　　　"&amp;'②選手登録'!$D9)))</f>
        <v>　　　</v>
      </c>
      <c r="C14" s="42">
        <f>IF(AND('②選手登録'!E9="",'②選手登録'!F9=""),"",'②選手登録'!E9&amp;"　"&amp;'②選手登録'!F9)</f>
      </c>
      <c r="D14" s="43">
        <f>IF('②選手登録'!G9="","",'②選手登録'!G9&amp;"年")</f>
      </c>
      <c r="E14" s="74"/>
    </row>
    <row r="15" spans="1:5" ht="49.5" customHeight="1">
      <c r="A15" s="41">
        <v>2</v>
      </c>
      <c r="B15" s="42" t="str">
        <f>IF(LEN('②選手登録'!$C10)+LEN('②選手登録'!$D10)&gt;=5,'②選手登録'!$C10&amp;'②選手登録'!$D10,IF(LEN('②選手登録'!$C10)+LEN('②選手登録'!$D10)=4,'②選手登録'!$C10&amp;"　"&amp;'②選手登録'!$D10,IF(LEN('②選手登録'!$C10)+LEN('②選手登録'!$D10)=3,'②選手登録'!$C10&amp;"　　"&amp;'②選手登録'!$D10,'②選手登録'!$C10&amp;"　　　"&amp;'②選手登録'!$D10)))</f>
        <v>　　　</v>
      </c>
      <c r="C15" s="42">
        <f>IF(AND('②選手登録'!E10="",'②選手登録'!F10=""),"",'②選手登録'!E10&amp;"　"&amp;'②選手登録'!F10)</f>
      </c>
      <c r="D15" s="43">
        <f>IF('②選手登録'!G10="","",'②選手登録'!G10&amp;"年")</f>
      </c>
      <c r="E15" s="74"/>
    </row>
    <row r="16" spans="1:5" ht="49.5" customHeight="1">
      <c r="A16" s="41">
        <v>3</v>
      </c>
      <c r="B16" s="42" t="str">
        <f>IF(LEN('②選手登録'!$C11)+LEN('②選手登録'!$D11)&gt;=5,'②選手登録'!$C11&amp;'②選手登録'!$D11,IF(LEN('②選手登録'!$C11)+LEN('②選手登録'!$D11)=4,'②選手登録'!$C11&amp;"　"&amp;'②選手登録'!$D11,IF(LEN('②選手登録'!$C11)+LEN('②選手登録'!$D11)=3,'②選手登録'!$C11&amp;"　　"&amp;'②選手登録'!$D11,'②選手登録'!$C11&amp;"　　　"&amp;'②選手登録'!$D11)))</f>
        <v>　　　</v>
      </c>
      <c r="C16" s="42">
        <f>IF(AND('②選手登録'!E11="",'②選手登録'!F11=""),"",'②選手登録'!E11&amp;"　"&amp;'②選手登録'!F11)</f>
      </c>
      <c r="D16" s="43">
        <f>IF('②選手登録'!G11="","",'②選手登録'!G11&amp;"年")</f>
      </c>
      <c r="E16" s="74"/>
    </row>
    <row r="17" spans="1:5" ht="49.5" customHeight="1">
      <c r="A17" s="41">
        <v>4</v>
      </c>
      <c r="B17" s="42" t="str">
        <f>IF(LEN('②選手登録'!$C12)+LEN('②選手登録'!$D12)&gt;=5,'②選手登録'!$C12&amp;'②選手登録'!$D12,IF(LEN('②選手登録'!$C12)+LEN('②選手登録'!$D12)=4,'②選手登録'!$C12&amp;"　"&amp;'②選手登録'!$D12,IF(LEN('②選手登録'!$C12)+LEN('②選手登録'!$D12)=3,'②選手登録'!$C12&amp;"　　"&amp;'②選手登録'!$D12,'②選手登録'!$C12&amp;"　　　"&amp;'②選手登録'!$D12)))</f>
        <v>　　　</v>
      </c>
      <c r="C17" s="42">
        <f>IF(AND('②選手登録'!E12="",'②選手登録'!F12=""),"",'②選手登録'!E12&amp;"　"&amp;'②選手登録'!F12)</f>
      </c>
      <c r="D17" s="43">
        <f>IF('②選手登録'!G12="","",'②選手登録'!G12&amp;"年")</f>
      </c>
      <c r="E17" s="74"/>
    </row>
    <row r="18" spans="1:5" ht="49.5" customHeight="1">
      <c r="A18" s="41">
        <v>5</v>
      </c>
      <c r="B18" s="42" t="str">
        <f>IF(LEN('②選手登録'!$C13)+LEN('②選手登録'!$D13)&gt;=5,'②選手登録'!$C13&amp;'②選手登録'!$D13,IF(LEN('②選手登録'!$C13)+LEN('②選手登録'!$D13)=4,'②選手登録'!$C13&amp;"　"&amp;'②選手登録'!$D13,IF(LEN('②選手登録'!$C13)+LEN('②選手登録'!$D13)=3,'②選手登録'!$C13&amp;"　　"&amp;'②選手登録'!$D13,'②選手登録'!$C13&amp;"　　　"&amp;'②選手登録'!$D13)))</f>
        <v>　　　</v>
      </c>
      <c r="C18" s="42">
        <f>IF(AND('②選手登録'!E13="",'②選手登録'!F13=""),"",'②選手登録'!E13&amp;"　"&amp;'②選手登録'!F13)</f>
      </c>
      <c r="D18" s="43">
        <f>IF('②選手登録'!G13="","",'②選手登録'!G13&amp;"年")</f>
      </c>
      <c r="E18" s="74"/>
    </row>
    <row r="19" spans="1:5" ht="49.5" customHeight="1">
      <c r="A19" s="41">
        <v>6</v>
      </c>
      <c r="B19" s="42" t="str">
        <f>IF(LEN('②選手登録'!$C14)+LEN('②選手登録'!$D14)&gt;=5,'②選手登録'!$C14&amp;'②選手登録'!$D14,IF(LEN('②選手登録'!$C14)+LEN('②選手登録'!$D14)=4,'②選手登録'!$C14&amp;"　"&amp;'②選手登録'!$D14,IF(LEN('②選手登録'!$C14)+LEN('②選手登録'!$D14)=3,'②選手登録'!$C14&amp;"　　"&amp;'②選手登録'!$D14,'②選手登録'!$C14&amp;"　　　"&amp;'②選手登録'!$D14)))</f>
        <v>　　　</v>
      </c>
      <c r="C19" s="42">
        <f>IF(AND('②選手登録'!E14="",'②選手登録'!F14=""),"",'②選手登録'!E14&amp;"　"&amp;'②選手登録'!F14)</f>
      </c>
      <c r="D19" s="43">
        <f>IF('②選手登録'!G14="","",'②選手登録'!G14&amp;"年")</f>
      </c>
      <c r="E19" s="74"/>
    </row>
    <row r="20" spans="1:5" ht="49.5" customHeight="1">
      <c r="A20" s="41">
        <v>7</v>
      </c>
      <c r="B20" s="42" t="str">
        <f>IF(LEN('②選手登録'!$C15)+LEN('②選手登録'!$D15)&gt;=5,'②選手登録'!$C15&amp;'②選手登録'!$D15,IF(LEN('②選手登録'!$C15)+LEN('②選手登録'!$D15)=4,'②選手登録'!$C15&amp;"　"&amp;'②選手登録'!$D15,IF(LEN('②選手登録'!$C15)+LEN('②選手登録'!$D15)=3,'②選手登録'!$C15&amp;"　　"&amp;'②選手登録'!$D15,'②選手登録'!$C15&amp;"　　　"&amp;'②選手登録'!$D15)))</f>
        <v>　　　</v>
      </c>
      <c r="C20" s="42">
        <f>IF(AND('②選手登録'!E15="",'②選手登録'!F15=""),"",'②選手登録'!E15&amp;"　"&amp;'②選手登録'!F15)</f>
      </c>
      <c r="D20" s="43">
        <f>IF('②選手登録'!G15="","",'②選手登録'!G15&amp;"年")</f>
      </c>
      <c r="E20" s="74"/>
    </row>
    <row r="21" spans="1:5" ht="49.5" customHeight="1">
      <c r="A21" s="41">
        <v>8</v>
      </c>
      <c r="B21" s="42" t="str">
        <f>IF(LEN('②選手登録'!$C16)+LEN('②選手登録'!$D16)&gt;=5,'②選手登録'!$C16&amp;'②選手登録'!$D16,IF(LEN('②選手登録'!$C16)+LEN('②選手登録'!$D16)=4,'②選手登録'!$C16&amp;"　"&amp;'②選手登録'!$D16,IF(LEN('②選手登録'!$C16)+LEN('②選手登録'!$D16)=3,'②選手登録'!$C16&amp;"　　"&amp;'②選手登録'!$D16,'②選手登録'!$C16&amp;"　　　"&amp;'②選手登録'!$D16)))</f>
        <v>　　　</v>
      </c>
      <c r="C21" s="42">
        <f>IF(AND('②選手登録'!E16="",'②選手登録'!F16=""),"",'②選手登録'!E16&amp;"　"&amp;'②選手登録'!F16)</f>
      </c>
      <c r="D21" s="43">
        <f>IF('②選手登録'!G16="","",'②選手登録'!G16&amp;"年")</f>
      </c>
      <c r="E21" s="74"/>
    </row>
    <row r="22" spans="1:5" ht="49.5" customHeight="1">
      <c r="A22" s="29">
        <v>9</v>
      </c>
      <c r="B22" s="44" t="str">
        <f>IF(LEN('②選手登録'!$C17)+LEN('②選手登録'!$D17)&gt;=5,'②選手登録'!$C17&amp;'②選手登録'!$D17,IF(LEN('②選手登録'!$C17)+LEN('②選手登録'!$D17)=4,'②選手登録'!$C17&amp;"　"&amp;'②選手登録'!$D17,IF(LEN('②選手登録'!$C17)+LEN('②選手登録'!$D17)=3,'②選手登録'!$C17&amp;"　　"&amp;'②選手登録'!$D17,'②選手登録'!$C17&amp;"　　　"&amp;'②選手登録'!$D17)))</f>
        <v>　　　</v>
      </c>
      <c r="C22" s="44">
        <f>IF(AND('②選手登録'!E17="",'②選手登録'!F17=""),"",'②選手登録'!E17&amp;"　"&amp;'②選手登録'!F17)</f>
      </c>
      <c r="D22" s="45">
        <f>IF('②選手登録'!G17="","",'②選手登録'!G17&amp;"年")</f>
      </c>
      <c r="E22" s="75"/>
    </row>
    <row r="23" spans="1:5" ht="49.5" customHeight="1" thickBot="1">
      <c r="A23" s="46">
        <v>10</v>
      </c>
      <c r="B23" s="47" t="str">
        <f>IF(LEN('②選手登録'!$C18)+LEN('②選手登録'!$D18)&gt;=5,'②選手登録'!$C18&amp;'②選手登録'!$D18,IF(LEN('②選手登録'!$C18)+LEN('②選手登録'!$D18)=4,'②選手登録'!$C18&amp;"　"&amp;'②選手登録'!$D18,IF(LEN('②選手登録'!$C18)+LEN('②選手登録'!$D18)=3,'②選手登録'!$C18&amp;"　　"&amp;'②選手登録'!$D18,'②選手登録'!$C18&amp;"　　　"&amp;'②選手登録'!$D18)))</f>
        <v>　　　</v>
      </c>
      <c r="C23" s="47">
        <f>IF(AND('②選手登録'!E18="",'②選手登録'!F18=""),"",'②選手登録'!E18&amp;"　"&amp;'②選手登録'!F18)</f>
      </c>
      <c r="D23" s="48">
        <f>IF('②選手登録'!G18="","",'②選手登録'!G18&amp;"年")</f>
      </c>
      <c r="E23" s="76"/>
    </row>
    <row r="25" ht="13.5">
      <c r="A25" s="11" t="s">
        <v>87</v>
      </c>
    </row>
    <row r="26" spans="1:5" ht="39.75" customHeight="1">
      <c r="A26" s="247" t="s">
        <v>88</v>
      </c>
      <c r="B26" s="247"/>
      <c r="C26" s="247"/>
      <c r="D26" s="247"/>
      <c r="E26" s="247"/>
    </row>
    <row r="27" ht="13.5">
      <c r="A27" s="11" t="s">
        <v>89</v>
      </c>
    </row>
  </sheetData>
  <sheetProtection password="CC4D" sheet="1"/>
  <mergeCells count="9">
    <mergeCell ref="A26:E26"/>
    <mergeCell ref="A3:E3"/>
    <mergeCell ref="A12:E12"/>
    <mergeCell ref="A7:A8"/>
    <mergeCell ref="B7:B8"/>
    <mergeCell ref="C7:E7"/>
    <mergeCell ref="D8:E8"/>
    <mergeCell ref="D9:E9"/>
    <mergeCell ref="A4:E4"/>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matsu</cp:lastModifiedBy>
  <cp:lastPrinted>2009-12-26T13:24:41Z</cp:lastPrinted>
  <dcterms:created xsi:type="dcterms:W3CDTF">2007-11-06T12:48:13Z</dcterms:created>
  <dcterms:modified xsi:type="dcterms:W3CDTF">2018-02-19T06:42:55Z</dcterms:modified>
  <cp:category/>
  <cp:version/>
  <cp:contentType/>
  <cp:contentStatus/>
</cp:coreProperties>
</file>