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4940" windowHeight="9390" firstSheet="1" activeTab="2"/>
  </bookViews>
  <sheets>
    <sheet name="000000" sheetId="1" state="veryHidden" r:id="rId1"/>
    <sheet name="手引き" sheetId="2" r:id="rId2"/>
    <sheet name="①ﾃﾞｰﾀ" sheetId="3" r:id="rId3"/>
    <sheet name="②選手登録（男子）" sheetId="4" r:id="rId4"/>
    <sheet name="②選手登録（女子）" sheetId="5" r:id="rId5"/>
    <sheet name="③提出（男子）" sheetId="6" r:id="rId6"/>
    <sheet name="③提出（女子）" sheetId="7" r:id="rId7"/>
    <sheet name="プログラム" sheetId="8" state="hidden" r:id="rId8"/>
  </sheets>
  <externalReferences>
    <externalReference r:id="rId11"/>
    <externalReference r:id="rId12"/>
    <externalReference r:id="rId13"/>
  </externalReferences>
  <definedNames>
    <definedName name="_xlnm.Print_Area" localSheetId="4">'②選手登録（女子）'!$A$1:$F$13</definedName>
    <definedName name="_xlnm.Print_Area" localSheetId="3">'②選手登録（男子）'!$A$1:$F$15</definedName>
    <definedName name="_xlnm.Print_Area" localSheetId="6">'③提出（女子）'!$A$1:$L$48</definedName>
    <definedName name="_xlnm.Print_Area" localSheetId="5">'③提出（男子）'!$A$1:$L$48</definedName>
    <definedName name="_xlnm.Print_Area" localSheetId="7">'プログラム'!$A$1:$C$29</definedName>
    <definedName name="あああ">'[2]入力情報'!$J$3:$J$6</definedName>
    <definedName name="いいい">'[2]入力情報'!$J$3:$J$6</definedName>
    <definedName name="種目">'[3]②選手登録'!$BC$3:$BC$27</definedName>
    <definedName name="所属部活動等">'②選手登録（男子）'!$V$6:$V$30</definedName>
    <definedName name="女子">'②選手登録（女子）'!$N$6:$T$13</definedName>
    <definedName name="男子">'②選手登録（男子）'!$N$6:$T$15</definedName>
    <definedName name="地区名">'[1]入力情報'!$J$3:$J$6</definedName>
  </definedNames>
  <calcPr fullCalcOnLoad="1"/>
</workbook>
</file>

<file path=xl/sharedStrings.xml><?xml version="1.0" encoding="utf-8"?>
<sst xmlns="http://schemas.openxmlformats.org/spreadsheetml/2006/main" count="191" uniqueCount="122">
  <si>
    <t>学校名</t>
  </si>
  <si>
    <t>氏名</t>
  </si>
  <si>
    <t>データ入力シート</t>
  </si>
  <si>
    <t>男子</t>
  </si>
  <si>
    <t>女子</t>
  </si>
  <si>
    <t>監督</t>
  </si>
  <si>
    <t>コーチ</t>
  </si>
  <si>
    <t>役職</t>
  </si>
  <si>
    <t>校長氏名</t>
  </si>
  <si>
    <t>注意事項等</t>
  </si>
  <si>
    <t>　　　①データ</t>
  </si>
  <si>
    <t>（２）　「①データ」シートに</t>
  </si>
  <si>
    <t xml:space="preserve"> のような黄色のセルがあります。このセルに</t>
  </si>
  <si>
    <t>　　　必要事項を記入してください。ただし、黄色のセルにカーソルを移動すると、ドロ</t>
  </si>
  <si>
    <t>（１）　シートは以下の３つがあります。（このシートを除く）</t>
  </si>
  <si>
    <t>地区名</t>
  </si>
  <si>
    <t>地区中体連
会長氏名</t>
  </si>
  <si>
    <t>学校申込
提出日</t>
  </si>
  <si>
    <t>令和</t>
  </si>
  <si>
    <t>年</t>
  </si>
  <si>
    <t>月</t>
  </si>
  <si>
    <t>日</t>
  </si>
  <si>
    <t>　　　②選手登録</t>
  </si>
  <si>
    <t xml:space="preserve">    　ップダウンリストが表示される場合があります。</t>
  </si>
  <si>
    <t>　　　　各学校の公印を押し、所定の場所（各地区中体連事務局）へ提出してください。</t>
  </si>
  <si>
    <t>市立</t>
  </si>
  <si>
    <t>中学校</t>
  </si>
  <si>
    <t>　　　　ータをダウンロードし、そのデータをこの申込書に貼付してください。なお、こ</t>
  </si>
  <si>
    <t>NO</t>
  </si>
  <si>
    <t>学年</t>
  </si>
  <si>
    <t>男子の部</t>
  </si>
  <si>
    <t>チーム名</t>
  </si>
  <si>
    <t>地 区 名</t>
  </si>
  <si>
    <t>監 督 名</t>
  </si>
  <si>
    <t>コーチ名</t>
  </si>
  <si>
    <t>登録</t>
  </si>
  <si>
    <t>選手名</t>
  </si>
  <si>
    <t>登録番号
（１～１０）</t>
  </si>
  <si>
    <t>登録番号
（１～８）</t>
  </si>
  <si>
    <t>引率責任者</t>
  </si>
  <si>
    <t>女子の部</t>
  </si>
  <si>
    <t>確認表</t>
  </si>
  <si>
    <t>　　　　の申込書を要項に記載されている宛先へをメールで送信してください。　</t>
  </si>
  <si>
    <t>　　　ださい。</t>
  </si>
  <si>
    <t>　　　※　最初にWebEntryシステムで申込を行います。その後、システム内で作成したデ</t>
  </si>
  <si>
    <t>フリガナ</t>
  </si>
  <si>
    <t>登録番号</t>
  </si>
  <si>
    <t>競技者氏名</t>
  </si>
  <si>
    <t>学年</t>
  </si>
  <si>
    <t>（５）　オーダー用紙はWebEntryからダウンロードし、大会当日の朝、提出してください。</t>
  </si>
  <si>
    <t>クラス
（女子の部）</t>
  </si>
  <si>
    <t>クラス
（男子の部）</t>
  </si>
  <si>
    <t>所属部活動等</t>
  </si>
  <si>
    <t>※申込書で取得した個人情報は、大会期間中適切に管理いたします。</t>
  </si>
  <si>
    <t>監督名</t>
  </si>
  <si>
    <t>地区大会</t>
  </si>
  <si>
    <t>順位</t>
  </si>
  <si>
    <t>記録</t>
  </si>
  <si>
    <t>引率責任者名</t>
  </si>
  <si>
    <t>学校紹介</t>
  </si>
  <si>
    <t>チーム紹介</t>
  </si>
  <si>
    <t>今大会の抱負</t>
  </si>
  <si>
    <t>ﾌﾘｶﾞﾅ</t>
  </si>
  <si>
    <t>参考記録</t>
  </si>
  <si>
    <t>所属部活動等</t>
  </si>
  <si>
    <t>2000m</t>
  </si>
  <si>
    <t>上記の者は，本校在学の生徒で標記大会に参加することを承認します。</t>
  </si>
  <si>
    <t>印</t>
  </si>
  <si>
    <t>上記の者を標記大会に参加申し込みをいたします。</t>
  </si>
  <si>
    <t>参考記録</t>
  </si>
  <si>
    <t>１０００ｍ</t>
  </si>
  <si>
    <t>２０００ｍ</t>
  </si>
  <si>
    <t>１５００ｍ</t>
  </si>
  <si>
    <t>３０００ｍ</t>
  </si>
  <si>
    <t>宮崎県中学校総合体育大会　駅伝競走大会</t>
  </si>
  <si>
    <t>選手申込書（女子）</t>
  </si>
  <si>
    <t>※　WebEntryシステム内で作成したデータをダウンロードし、下記へ貼付してください。なお、ドロップダウンリストが表示されますが、データを貼付す
　ることができます。ただし、貼付する際は、「値を貼付」を選択してください。</t>
  </si>
  <si>
    <t>地区申込
提出日</t>
  </si>
  <si>
    <t>宮崎県中学校駅伝競走大会　申込書</t>
  </si>
  <si>
    <t>硬式野球（クラブ）</t>
  </si>
  <si>
    <t>サッカー（クラブ）</t>
  </si>
  <si>
    <t>陸上競技</t>
  </si>
  <si>
    <t>駅伝競技</t>
  </si>
  <si>
    <t>水泳競技</t>
  </si>
  <si>
    <t>バレーボール</t>
  </si>
  <si>
    <t>軟式野球</t>
  </si>
  <si>
    <t>ソフトテニス</t>
  </si>
  <si>
    <t>卓球</t>
  </si>
  <si>
    <t>弓道</t>
  </si>
  <si>
    <t>サッカー</t>
  </si>
  <si>
    <t>バスケットボール</t>
  </si>
  <si>
    <t>柔道</t>
  </si>
  <si>
    <t>剣道</t>
  </si>
  <si>
    <t>相撲</t>
  </si>
  <si>
    <t>新体操・体操</t>
  </si>
  <si>
    <t>ソフトボール</t>
  </si>
  <si>
    <t>バドミントン</t>
  </si>
  <si>
    <t>ハンドボール</t>
  </si>
  <si>
    <t>ジュニア・ラグビー</t>
  </si>
  <si>
    <t>テニス</t>
  </si>
  <si>
    <t>空手道</t>
  </si>
  <si>
    <t>美術</t>
  </si>
  <si>
    <t>吹奏楽</t>
  </si>
  <si>
    <t>合唱</t>
  </si>
  <si>
    <t>選手申込書（男子）</t>
  </si>
  <si>
    <t>地区大会</t>
  </si>
  <si>
    <t>通過順位</t>
  </si>
  <si>
    <t>学校紹介</t>
  </si>
  <si>
    <t>チーム紹介</t>
  </si>
  <si>
    <t>大会抱負</t>
  </si>
  <si>
    <t>1500m</t>
  </si>
  <si>
    <t>3000m</t>
  </si>
  <si>
    <t>選手登録および学校紹介等入力シート（女子）</t>
  </si>
  <si>
    <t>選手登録および学校紹介等入力シート（男子）</t>
  </si>
  <si>
    <t>登録　  クラス</t>
  </si>
  <si>
    <t>　　　③提出</t>
  </si>
  <si>
    <t>　　　なお、「①データ」シートを入力すると、一部が自動的に「③提出」シートに反英</t>
  </si>
  <si>
    <t>　　　されます。転記された内容に誤りがないか必ず確認してください。</t>
  </si>
  <si>
    <t>宮崎県中学校駅伝競走大会　申込書</t>
  </si>
  <si>
    <t>（３）　「②選手登録」シートに、氏名・ﾌﾘｶﾞﾅ・学年・クラス・登録番号等を入力してく</t>
  </si>
  <si>
    <t>（４）　入力・確認の後、「③提出」シートを印刷します。</t>
  </si>
  <si>
    <t>1000m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</si>
</sst>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gt;9999]##&quot;:&quot;##&quot;.&quot;##;##&quot;.&quot;##"/>
    <numFmt numFmtId="177" formatCode="0_ "/>
    <numFmt numFmtId="178" formatCode="0.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&quot;R&quot;\ #,##0;&quot;R&quot;\ \-#,##0"/>
    <numFmt numFmtId="184" formatCode="&quot;R&quot;\ #,##0;[Red]&quot;R&quot;\ \-#,##0"/>
    <numFmt numFmtId="185" formatCode="&quot;R&quot;\ #,##0.00;&quot;R&quot;\ \-#,##0.00"/>
    <numFmt numFmtId="186" formatCode="&quot;R&quot;\ #,##0.00;[Red]&quot;R&quot;\ \-#,##0.00"/>
    <numFmt numFmtId="187" formatCode="_ &quot;R&quot;\ * #,##0_ ;_ &quot;R&quot;\ * \-#,##0_ ;_ &quot;R&quot;\ * &quot;-&quot;_ ;_ @_ "/>
    <numFmt numFmtId="188" formatCode="_ &quot;R&quot;\ * #,##0.00_ ;_ &quot;R&quot;\ * \-#,##0.00_ ;_ &quot;R&quot;\ * &quot;-&quot;??_ ;_ @_ "/>
    <numFmt numFmtId="189" formatCode="#,##0_ "/>
    <numFmt numFmtId="190" formatCode="General&quot;現&quot;&quot;在&quot;"/>
    <numFmt numFmtId="191" formatCode="0_);[Red]\(0\)"/>
    <numFmt numFmtId="192" formatCode="0_);\(0\)"/>
    <numFmt numFmtId="193" formatCode="0.00_);[Red]\(0.00\)"/>
    <numFmt numFmtId="194" formatCode="###&quot;-&quot;####"/>
    <numFmt numFmtId="195" formatCode="#&quot;時間&quot;##&quot;分&quot;##&quot;秒&quot;"/>
    <numFmt numFmtId="196" formatCode="m&quot;月&quot;d&quot;日&quot;;@"/>
    <numFmt numFmtId="197" formatCode="[$-411]ggge&quot;年&quot;m&quot;月&quot;d&quot;日&quot;;@"/>
    <numFmt numFmtId="198" formatCode="[$-411]ge\.m\.d;@"/>
    <numFmt numFmtId="199" formatCode="&quot;令和元年&quot;m&quot;月&quot;d&quot;日&quot;"/>
    <numFmt numFmtId="200" formatCode="&quot;〶　&quot;###&quot;-&quot;####"/>
    <numFmt numFmtId="201" formatCode="#&quot;　年&quot;"/>
    <numFmt numFmtId="202" formatCode="&quot;第　&quot;#&quot;　位&quot;"/>
    <numFmt numFmtId="203" formatCode="#&quot;年&quot;"/>
    <numFmt numFmtId="204" formatCode="[&gt;9999]##&quot;分&quot;##&quot;秒&quot;##;##&quot;分&quot;##&quot;秒&quot;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58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b/>
      <sz val="18"/>
      <name val="ＭＳ ゴシック"/>
      <family val="3"/>
    </font>
    <font>
      <b/>
      <sz val="13"/>
      <name val="ＭＳ ゴシック"/>
      <family val="3"/>
    </font>
    <font>
      <sz val="16"/>
      <name val="ＭＳ ゴシック"/>
      <family val="3"/>
    </font>
    <font>
      <sz val="13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ゴシック"/>
      <family val="3"/>
    </font>
    <font>
      <b/>
      <sz val="12"/>
      <name val="ＭＳ ゴシック"/>
      <family val="3"/>
    </font>
    <font>
      <sz val="11"/>
      <color indexed="10"/>
      <name val="ＭＳ ゴシック"/>
      <family val="3"/>
    </font>
    <font>
      <sz val="12"/>
      <color indexed="10"/>
      <name val="ＭＳ 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2"/>
      <color rgb="FFFF0000"/>
      <name val="ＭＳ ゴシック"/>
      <family val="3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7" fillId="2" borderId="0" applyNumberFormat="0" applyBorder="0" applyAlignment="0" applyProtection="0"/>
    <xf numFmtId="0" fontId="39" fillId="3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17" fillId="4" borderId="0" applyNumberFormat="0" applyBorder="0" applyAlignment="0" applyProtection="0"/>
    <xf numFmtId="0" fontId="39" fillId="5" borderId="0" applyNumberFormat="0" applyBorder="0" applyAlignment="0" applyProtection="0"/>
    <xf numFmtId="0" fontId="17" fillId="5" borderId="0" applyNumberFormat="0" applyBorder="0" applyAlignment="0" applyProtection="0"/>
    <xf numFmtId="0" fontId="39" fillId="6" borderId="0" applyNumberFormat="0" applyBorder="0" applyAlignment="0" applyProtection="0"/>
    <xf numFmtId="0" fontId="17" fillId="7" borderId="0" applyNumberFormat="0" applyBorder="0" applyAlignment="0" applyProtection="0"/>
    <xf numFmtId="0" fontId="39" fillId="8" borderId="0" applyNumberFormat="0" applyBorder="0" applyAlignment="0" applyProtection="0"/>
    <xf numFmtId="0" fontId="17" fillId="9" borderId="0" applyNumberFormat="0" applyBorder="0" applyAlignment="0" applyProtection="0"/>
    <xf numFmtId="0" fontId="39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17" fillId="13" borderId="0" applyNumberFormat="0" applyBorder="0" applyAlignment="0" applyProtection="0"/>
    <xf numFmtId="0" fontId="39" fillId="14" borderId="0" applyNumberFormat="0" applyBorder="0" applyAlignment="0" applyProtection="0"/>
    <xf numFmtId="0" fontId="17" fillId="14" borderId="0" applyNumberFormat="0" applyBorder="0" applyAlignment="0" applyProtection="0"/>
    <xf numFmtId="0" fontId="39" fillId="15" borderId="0" applyNumberFormat="0" applyBorder="0" applyAlignment="0" applyProtection="0"/>
    <xf numFmtId="0" fontId="17" fillId="5" borderId="0" applyNumberFormat="0" applyBorder="0" applyAlignment="0" applyProtection="0"/>
    <xf numFmtId="0" fontId="39" fillId="16" borderId="0" applyNumberFormat="0" applyBorder="0" applyAlignment="0" applyProtection="0"/>
    <xf numFmtId="0" fontId="17" fillId="11" borderId="0" applyNumberFormat="0" applyBorder="0" applyAlignment="0" applyProtection="0"/>
    <xf numFmtId="0" fontId="39" fillId="17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18" fillId="20" borderId="0" applyNumberFormat="0" applyBorder="0" applyAlignment="0" applyProtection="0"/>
    <xf numFmtId="0" fontId="40" fillId="21" borderId="0" applyNumberFormat="0" applyBorder="0" applyAlignment="0" applyProtection="0"/>
    <xf numFmtId="0" fontId="18" fillId="13" borderId="0" applyNumberFormat="0" applyBorder="0" applyAlignment="0" applyProtection="0"/>
    <xf numFmtId="0" fontId="40" fillId="14" borderId="0" applyNumberFormat="0" applyBorder="0" applyAlignment="0" applyProtection="0"/>
    <xf numFmtId="0" fontId="18" fillId="14" borderId="0" applyNumberFormat="0" applyBorder="0" applyAlignment="0" applyProtection="0"/>
    <xf numFmtId="0" fontId="40" fillId="22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18" fillId="24" borderId="0" applyNumberFormat="0" applyBorder="0" applyAlignment="0" applyProtection="0"/>
    <xf numFmtId="0" fontId="40" fillId="25" borderId="0" applyNumberFormat="0" applyBorder="0" applyAlignment="0" applyProtection="0"/>
    <xf numFmtId="0" fontId="18" fillId="25" borderId="0" applyNumberFormat="0" applyBorder="0" applyAlignment="0" applyProtection="0"/>
    <xf numFmtId="0" fontId="40" fillId="26" borderId="0" applyNumberFormat="0" applyBorder="0" applyAlignment="0" applyProtection="0"/>
    <xf numFmtId="0" fontId="18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40" fillId="30" borderId="0" applyNumberFormat="0" applyBorder="0" applyAlignment="0" applyProtection="0"/>
    <xf numFmtId="0" fontId="18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22" borderId="0" applyNumberFormat="0" applyBorder="0" applyAlignment="0" applyProtection="0"/>
    <xf numFmtId="0" fontId="40" fillId="33" borderId="0" applyNumberFormat="0" applyBorder="0" applyAlignment="0" applyProtection="0"/>
    <xf numFmtId="0" fontId="18" fillId="24" borderId="0" applyNumberFormat="0" applyBorder="0" applyAlignment="0" applyProtection="0"/>
    <xf numFmtId="0" fontId="40" fillId="34" borderId="0" applyNumberFormat="0" applyBorder="0" applyAlignment="0" applyProtection="0"/>
    <xf numFmtId="0" fontId="18" fillId="35" borderId="0" applyNumberFormat="0" applyBorder="0" applyAlignment="0" applyProtection="0"/>
    <xf numFmtId="0" fontId="4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36" borderId="1" applyNumberFormat="0" applyAlignment="0" applyProtection="0"/>
    <xf numFmtId="0" fontId="20" fillId="37" borderId="2" applyNumberFormat="0" applyAlignment="0" applyProtection="0"/>
    <xf numFmtId="0" fontId="43" fillId="38" borderId="0" applyNumberFormat="0" applyBorder="0" applyAlignment="0" applyProtection="0"/>
    <xf numFmtId="0" fontId="21" fillId="39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40" borderId="3" applyNumberFormat="0" applyFont="0" applyAlignment="0" applyProtection="0"/>
    <xf numFmtId="0" fontId="0" fillId="41" borderId="4" applyNumberFormat="0" applyFont="0" applyAlignment="0" applyProtection="0"/>
    <xf numFmtId="0" fontId="44" fillId="0" borderId="5" applyNumberFormat="0" applyFill="0" applyAlignment="0" applyProtection="0"/>
    <xf numFmtId="0" fontId="22" fillId="0" borderId="6" applyNumberFormat="0" applyFill="0" applyAlignment="0" applyProtection="0"/>
    <xf numFmtId="0" fontId="45" fillId="42" borderId="0" applyNumberFormat="0" applyBorder="0" applyAlignment="0" applyProtection="0"/>
    <xf numFmtId="0" fontId="23" fillId="3" borderId="0" applyNumberFormat="0" applyBorder="0" applyAlignment="0" applyProtection="0"/>
    <xf numFmtId="0" fontId="46" fillId="43" borderId="7" applyNumberFormat="0" applyAlignment="0" applyProtection="0"/>
    <xf numFmtId="0" fontId="24" fillId="44" borderId="8" applyNumberFormat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27" fillId="0" borderId="12" applyNumberFormat="0" applyFill="0" applyAlignment="0" applyProtection="0"/>
    <xf numFmtId="0" fontId="50" fillId="0" borderId="13" applyNumberFormat="0" applyFill="0" applyAlignment="0" applyProtection="0"/>
    <xf numFmtId="0" fontId="28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29" fillId="0" borderId="16" applyNumberFormat="0" applyFill="0" applyAlignment="0" applyProtection="0"/>
    <xf numFmtId="0" fontId="52" fillId="43" borderId="17" applyNumberFormat="0" applyAlignment="0" applyProtection="0"/>
    <xf numFmtId="0" fontId="30" fillId="44" borderId="18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45" borderId="7" applyNumberFormat="0" applyAlignment="0" applyProtection="0"/>
    <xf numFmtId="0" fontId="32" fillId="9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55" fillId="46" borderId="0" applyNumberFormat="0" applyBorder="0" applyAlignment="0" applyProtection="0"/>
    <xf numFmtId="0" fontId="33" fillId="4" borderId="0" applyNumberFormat="0" applyBorder="0" applyAlignment="0" applyProtection="0"/>
  </cellStyleXfs>
  <cellXfs count="340">
    <xf numFmtId="0" fontId="0" fillId="0" borderId="0" xfId="0" applyAlignment="1">
      <alignment/>
    </xf>
    <xf numFmtId="49" fontId="1" fillId="0" borderId="0" xfId="101" applyNumberFormat="1" applyFont="1" applyProtection="1">
      <alignment vertical="center"/>
      <protection hidden="1"/>
    </xf>
    <xf numFmtId="0" fontId="1" fillId="0" borderId="0" xfId="101" applyFont="1" applyAlignment="1" applyProtection="1">
      <alignment horizontal="center" vertical="center"/>
      <protection hidden="1"/>
    </xf>
    <xf numFmtId="0" fontId="1" fillId="0" borderId="0" xfId="101" applyFont="1" applyProtection="1">
      <alignment vertical="center"/>
      <protection hidden="1"/>
    </xf>
    <xf numFmtId="0" fontId="1" fillId="0" borderId="0" xfId="101" applyFont="1" applyAlignment="1" applyProtection="1">
      <alignment vertical="center"/>
      <protection hidden="1"/>
    </xf>
    <xf numFmtId="0" fontId="1" fillId="0" borderId="19" xfId="101" applyFont="1" applyBorder="1" applyAlignment="1" applyProtection="1">
      <alignment horizontal="center" vertical="center"/>
      <protection hidden="1"/>
    </xf>
    <xf numFmtId="0" fontId="0" fillId="0" borderId="0" xfId="101" applyBorder="1" applyAlignment="1" applyProtection="1">
      <alignment vertical="center"/>
      <protection hidden="1"/>
    </xf>
    <xf numFmtId="0" fontId="1" fillId="0" borderId="0" xfId="101" applyFont="1" applyBorder="1" applyAlignment="1" applyProtection="1">
      <alignment horizontal="center" vertical="center"/>
      <protection hidden="1"/>
    </xf>
    <xf numFmtId="195" fontId="1" fillId="0" borderId="0" xfId="101" applyNumberFormat="1" applyFont="1" applyFill="1" applyBorder="1" applyAlignment="1" applyProtection="1">
      <alignment vertical="center"/>
      <protection hidden="1"/>
    </xf>
    <xf numFmtId="0" fontId="0" fillId="0" borderId="19" xfId="101" applyFont="1" applyBorder="1" applyAlignment="1" applyProtection="1">
      <alignment horizontal="center" vertical="center"/>
      <protection hidden="1"/>
    </xf>
    <xf numFmtId="197" fontId="1" fillId="0" borderId="0" xfId="101" applyNumberFormat="1" applyFont="1" applyProtection="1">
      <alignment vertical="center"/>
      <protection hidden="1"/>
    </xf>
    <xf numFmtId="0" fontId="1" fillId="0" borderId="0" xfId="102" applyFont="1" applyProtection="1">
      <alignment vertical="center"/>
      <protection hidden="1"/>
    </xf>
    <xf numFmtId="49" fontId="1" fillId="0" borderId="0" xfId="102" applyNumberFormat="1" applyFont="1" applyProtection="1">
      <alignment vertical="center"/>
      <protection hidden="1"/>
    </xf>
    <xf numFmtId="0" fontId="1" fillId="0" borderId="0" xfId="102" applyFont="1" applyAlignment="1" applyProtection="1">
      <alignment vertical="center"/>
      <protection hidden="1"/>
    </xf>
    <xf numFmtId="0" fontId="1" fillId="39" borderId="19" xfId="102" applyFont="1" applyFill="1" applyBorder="1" applyProtection="1">
      <alignment vertical="center"/>
      <protection hidden="1"/>
    </xf>
    <xf numFmtId="0" fontId="1" fillId="0" borderId="0" xfId="107" applyFont="1" applyAlignment="1" applyProtection="1">
      <alignment vertical="center"/>
      <protection hidden="1"/>
    </xf>
    <xf numFmtId="0" fontId="1" fillId="0" borderId="0" xfId="107" applyFont="1" applyAlignment="1" applyProtection="1">
      <alignment horizontal="center" vertical="center"/>
      <protection hidden="1"/>
    </xf>
    <xf numFmtId="0" fontId="1" fillId="0" borderId="0" xfId="107" applyFont="1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39" borderId="20" xfId="101" applyFont="1" applyFill="1" applyBorder="1" applyAlignment="1" applyProtection="1">
      <alignment horizontal="center" vertical="center"/>
      <protection locked="0"/>
    </xf>
    <xf numFmtId="0" fontId="6" fillId="0" borderId="21" xfId="107" applyFont="1" applyBorder="1" applyAlignment="1" applyProtection="1">
      <alignment horizontal="center" vertical="center"/>
      <protection hidden="1"/>
    </xf>
    <xf numFmtId="0" fontId="6" fillId="0" borderId="22" xfId="107" applyFont="1" applyBorder="1" applyAlignment="1" applyProtection="1">
      <alignment horizontal="center" vertical="center"/>
      <protection hidden="1"/>
    </xf>
    <xf numFmtId="0" fontId="6" fillId="0" borderId="23" xfId="107" applyFont="1" applyBorder="1" applyAlignment="1" applyProtection="1">
      <alignment horizontal="center" vertical="center"/>
      <protection hidden="1"/>
    </xf>
    <xf numFmtId="49" fontId="1" fillId="0" borderId="0" xfId="101" applyNumberFormat="1" applyFont="1" applyAlignment="1" applyProtection="1">
      <alignment horizontal="center" vertical="center"/>
      <protection hidden="1"/>
    </xf>
    <xf numFmtId="49" fontId="1" fillId="0" borderId="0" xfId="101" applyNumberFormat="1" applyFont="1" applyBorder="1" applyAlignment="1" applyProtection="1">
      <alignment horizontal="center" vertical="center" textRotation="255"/>
      <protection hidden="1"/>
    </xf>
    <xf numFmtId="49" fontId="1" fillId="0" borderId="19" xfId="101" applyNumberFormat="1" applyFont="1" applyBorder="1" applyAlignment="1" applyProtection="1">
      <alignment horizontal="center" vertical="center"/>
      <protection hidden="1"/>
    </xf>
    <xf numFmtId="0" fontId="56" fillId="0" borderId="0" xfId="102" applyFont="1" applyProtection="1">
      <alignment vertical="center"/>
      <protection hidden="1"/>
    </xf>
    <xf numFmtId="0" fontId="1" fillId="47" borderId="19" xfId="101" applyFont="1" applyFill="1" applyBorder="1" applyAlignment="1" applyProtection="1">
      <alignment horizontal="center" vertical="center"/>
      <protection locked="0"/>
    </xf>
    <xf numFmtId="0" fontId="6" fillId="47" borderId="24" xfId="0" applyFont="1" applyFill="1" applyBorder="1" applyAlignment="1" applyProtection="1">
      <alignment horizontal="center" vertical="center" shrinkToFit="1"/>
      <protection locked="0"/>
    </xf>
    <xf numFmtId="0" fontId="6" fillId="47" borderId="25" xfId="0" applyFont="1" applyFill="1" applyBorder="1" applyAlignment="1" applyProtection="1">
      <alignment horizontal="center" vertical="center" shrinkToFit="1"/>
      <protection locked="0"/>
    </xf>
    <xf numFmtId="0" fontId="6" fillId="47" borderId="26" xfId="0" applyFont="1" applyFill="1" applyBorder="1" applyAlignment="1" applyProtection="1">
      <alignment horizontal="center" vertical="center" shrinkToFit="1"/>
      <protection locked="0"/>
    </xf>
    <xf numFmtId="0" fontId="6" fillId="47" borderId="27" xfId="0" applyFont="1" applyFill="1" applyBorder="1" applyAlignment="1" applyProtection="1">
      <alignment horizontal="center" vertical="center" shrinkToFit="1"/>
      <protection locked="0"/>
    </xf>
    <xf numFmtId="0" fontId="6" fillId="47" borderId="28" xfId="0" applyFont="1" applyFill="1" applyBorder="1" applyAlignment="1" applyProtection="1">
      <alignment horizontal="center" vertical="center" shrinkToFit="1"/>
      <protection locked="0"/>
    </xf>
    <xf numFmtId="0" fontId="6" fillId="47" borderId="29" xfId="0" applyFont="1" applyFill="1" applyBorder="1" applyAlignment="1" applyProtection="1">
      <alignment horizontal="center" vertical="center" shrinkToFit="1"/>
      <protection locked="0"/>
    </xf>
    <xf numFmtId="0" fontId="6" fillId="47" borderId="30" xfId="0" applyNumberFormat="1" applyFont="1" applyFill="1" applyBorder="1" applyAlignment="1" applyProtection="1">
      <alignment horizontal="center" vertical="center" shrinkToFit="1"/>
      <protection locked="0"/>
    </xf>
    <xf numFmtId="0" fontId="6" fillId="47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47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47" borderId="33" xfId="0" applyFont="1" applyFill="1" applyBorder="1" applyAlignment="1" applyProtection="1">
      <alignment horizontal="center" vertical="center" shrinkToFit="1"/>
      <protection locked="0"/>
    </xf>
    <xf numFmtId="0" fontId="6" fillId="47" borderId="34" xfId="0" applyFont="1" applyFill="1" applyBorder="1" applyAlignment="1" applyProtection="1">
      <alignment horizontal="center" vertical="center" shrinkToFit="1"/>
      <protection locked="0"/>
    </xf>
    <xf numFmtId="0" fontId="6" fillId="47" borderId="35" xfId="0" applyFont="1" applyFill="1" applyBorder="1" applyAlignment="1" applyProtection="1">
      <alignment horizontal="center" vertical="center" shrinkToFit="1"/>
      <protection locked="0"/>
    </xf>
    <xf numFmtId="0" fontId="1" fillId="0" borderId="19" xfId="103" applyFont="1" applyBorder="1" applyAlignment="1" applyProtection="1">
      <alignment horizontal="center" vertical="center"/>
      <protection hidden="1"/>
    </xf>
    <xf numFmtId="0" fontId="1" fillId="0" borderId="0" xfId="103" applyFont="1" applyProtection="1">
      <alignment vertical="center"/>
      <protection hidden="1"/>
    </xf>
    <xf numFmtId="0" fontId="1" fillId="0" borderId="19" xfId="103" applyFont="1" applyBorder="1" applyAlignment="1" applyProtection="1">
      <alignment horizontal="center" vertical="center" wrapText="1"/>
      <protection hidden="1"/>
    </xf>
    <xf numFmtId="0" fontId="1" fillId="0" borderId="34" xfId="103" applyFont="1" applyBorder="1" applyAlignment="1" applyProtection="1">
      <alignment horizontal="center" vertical="center"/>
      <protection hidden="1"/>
    </xf>
    <xf numFmtId="0" fontId="1" fillId="0" borderId="19" xfId="103" applyFont="1" applyBorder="1" applyProtection="1">
      <alignment vertical="center"/>
      <protection hidden="1"/>
    </xf>
    <xf numFmtId="0" fontId="1" fillId="0" borderId="20" xfId="103" applyFont="1" applyBorder="1" applyAlignment="1" applyProtection="1">
      <alignment horizontal="center" vertical="center"/>
      <protection hidden="1"/>
    </xf>
    <xf numFmtId="0" fontId="1" fillId="0" borderId="0" xfId="103" applyFont="1" applyAlignment="1" applyProtection="1">
      <alignment horizontal="center" vertical="center"/>
      <protection hidden="1"/>
    </xf>
    <xf numFmtId="0" fontId="6" fillId="0" borderId="19" xfId="107" applyFont="1" applyBorder="1" applyAlignment="1" applyProtection="1">
      <alignment horizontal="center" vertical="center"/>
      <protection hidden="1"/>
    </xf>
    <xf numFmtId="0" fontId="1" fillId="0" borderId="19" xfId="107" applyFont="1" applyBorder="1" applyAlignment="1" applyProtection="1">
      <alignment vertical="center"/>
      <protection hidden="1"/>
    </xf>
    <xf numFmtId="0" fontId="5" fillId="0" borderId="0" xfId="107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1" fillId="0" borderId="19" xfId="101" applyFont="1" applyFill="1" applyBorder="1" applyAlignment="1" applyProtection="1">
      <alignment horizontal="center" vertical="center"/>
      <protection hidden="1"/>
    </xf>
    <xf numFmtId="0" fontId="6" fillId="47" borderId="33" xfId="0" applyNumberFormat="1" applyFont="1" applyFill="1" applyBorder="1" applyAlignment="1" applyProtection="1">
      <alignment horizontal="center" vertical="center" shrinkToFit="1"/>
      <protection locked="0"/>
    </xf>
    <xf numFmtId="0" fontId="6" fillId="47" borderId="34" xfId="0" applyNumberFormat="1" applyFont="1" applyFill="1" applyBorder="1" applyAlignment="1" applyProtection="1">
      <alignment horizontal="center" vertical="center" shrinkToFit="1"/>
      <protection locked="0"/>
    </xf>
    <xf numFmtId="0" fontId="6" fillId="47" borderId="3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106" applyFont="1" applyProtection="1">
      <alignment vertical="center"/>
      <protection hidden="1"/>
    </xf>
    <xf numFmtId="0" fontId="1" fillId="0" borderId="0" xfId="106" applyFont="1" applyBorder="1" applyAlignment="1" applyProtection="1">
      <alignment horizontal="center" vertical="center"/>
      <protection hidden="1"/>
    </xf>
    <xf numFmtId="0" fontId="1" fillId="0" borderId="0" xfId="106" applyFont="1" applyBorder="1" applyProtection="1">
      <alignment vertical="center"/>
      <protection hidden="1"/>
    </xf>
    <xf numFmtId="0" fontId="16" fillId="0" borderId="36" xfId="106" applyFont="1" applyFill="1" applyBorder="1" applyAlignment="1" applyProtection="1">
      <alignment horizontal="center" vertical="center" shrinkToFit="1"/>
      <protection hidden="1"/>
    </xf>
    <xf numFmtId="0" fontId="1" fillId="0" borderId="0" xfId="106" applyFont="1" applyBorder="1" applyAlignment="1" applyProtection="1">
      <alignment vertical="center"/>
      <protection hidden="1"/>
    </xf>
    <xf numFmtId="0" fontId="16" fillId="0" borderId="37" xfId="106" applyFont="1" applyFill="1" applyBorder="1" applyAlignment="1" applyProtection="1">
      <alignment horizontal="center" vertical="center" shrinkToFit="1"/>
      <protection hidden="1"/>
    </xf>
    <xf numFmtId="0" fontId="12" fillId="0" borderId="0" xfId="106" applyFont="1" applyFill="1" applyBorder="1" applyAlignment="1" applyProtection="1">
      <alignment horizontal="center" vertical="center"/>
      <protection hidden="1"/>
    </xf>
    <xf numFmtId="0" fontId="16" fillId="0" borderId="38" xfId="106" applyFont="1" applyBorder="1" applyAlignment="1" applyProtection="1">
      <alignment horizontal="center" vertical="center" shrinkToFit="1"/>
      <protection hidden="1"/>
    </xf>
    <xf numFmtId="0" fontId="12" fillId="0" borderId="0" xfId="106" applyFont="1" applyBorder="1" applyAlignment="1" applyProtection="1">
      <alignment horizontal="center" vertical="center"/>
      <protection hidden="1"/>
    </xf>
    <xf numFmtId="0" fontId="1" fillId="0" borderId="0" xfId="106" applyFont="1" applyFill="1" applyBorder="1" applyAlignment="1" applyProtection="1">
      <alignment horizontal="center" vertical="center" shrinkToFit="1"/>
      <protection hidden="1"/>
    </xf>
    <xf numFmtId="202" fontId="14" fillId="0" borderId="0" xfId="106" applyNumberFormat="1" applyFont="1" applyFill="1" applyBorder="1" applyAlignment="1" applyProtection="1">
      <alignment horizontal="center" vertical="center"/>
      <protection hidden="1"/>
    </xf>
    <xf numFmtId="202" fontId="14" fillId="0" borderId="0" xfId="106" applyNumberFormat="1" applyFont="1" applyBorder="1" applyAlignment="1" applyProtection="1">
      <alignment vertical="center"/>
      <protection hidden="1"/>
    </xf>
    <xf numFmtId="0" fontId="1" fillId="0" borderId="0" xfId="106" applyFont="1" applyFill="1" applyBorder="1" applyAlignment="1" applyProtection="1">
      <alignment horizontal="center" vertical="center"/>
      <protection hidden="1"/>
    </xf>
    <xf numFmtId="0" fontId="14" fillId="0" borderId="0" xfId="106" applyNumberFormat="1" applyFont="1" applyFill="1" applyBorder="1" applyAlignment="1" applyProtection="1">
      <alignment horizontal="center" vertical="center"/>
      <protection hidden="1"/>
    </xf>
    <xf numFmtId="0" fontId="14" fillId="0" borderId="0" xfId="106" applyNumberFormat="1" applyFont="1" applyBorder="1" applyAlignment="1" applyProtection="1">
      <alignment horizontal="center" vertical="center"/>
      <protection hidden="1"/>
    </xf>
    <xf numFmtId="0" fontId="14" fillId="0" borderId="39" xfId="106" applyNumberFormat="1" applyFont="1" applyFill="1" applyBorder="1" applyAlignment="1" applyProtection="1">
      <alignment horizontal="center" vertical="center"/>
      <protection hidden="1"/>
    </xf>
    <xf numFmtId="195" fontId="1" fillId="0" borderId="0" xfId="106" applyNumberFormat="1" applyFont="1" applyBorder="1" applyAlignment="1" applyProtection="1">
      <alignment vertical="center"/>
      <protection hidden="1"/>
    </xf>
    <xf numFmtId="0" fontId="6" fillId="0" borderId="36" xfId="106" applyFont="1" applyFill="1" applyBorder="1" applyAlignment="1" applyProtection="1">
      <alignment horizontal="center" vertical="center" wrapText="1" shrinkToFit="1"/>
      <protection hidden="1"/>
    </xf>
    <xf numFmtId="0" fontId="6" fillId="0" borderId="37" xfId="106" applyFont="1" applyFill="1" applyBorder="1" applyAlignment="1" applyProtection="1">
      <alignment horizontal="center" vertical="center" wrapText="1" shrinkToFit="1"/>
      <protection hidden="1"/>
    </xf>
    <xf numFmtId="0" fontId="6" fillId="0" borderId="38" xfId="106" applyFont="1" applyFill="1" applyBorder="1" applyAlignment="1" applyProtection="1">
      <alignment horizontal="center" vertical="center" wrapText="1" shrinkToFit="1"/>
      <protection hidden="1"/>
    </xf>
    <xf numFmtId="0" fontId="1" fillId="0" borderId="40" xfId="106" applyFont="1" applyFill="1" applyBorder="1" applyAlignment="1" applyProtection="1">
      <alignment horizontal="center" vertical="center"/>
      <protection hidden="1"/>
    </xf>
    <xf numFmtId="0" fontId="35" fillId="0" borderId="0" xfId="106" applyFont="1" applyFill="1" applyBorder="1" applyAlignment="1" applyProtection="1">
      <alignment horizontal="left" vertical="center"/>
      <protection hidden="1"/>
    </xf>
    <xf numFmtId="0" fontId="14" fillId="0" borderId="0" xfId="106" applyFont="1" applyFill="1" applyBorder="1" applyAlignment="1" applyProtection="1">
      <alignment horizontal="left" vertical="center"/>
      <protection hidden="1"/>
    </xf>
    <xf numFmtId="0" fontId="14" fillId="0" borderId="0" xfId="106" applyFont="1" applyFill="1" applyAlignment="1" applyProtection="1">
      <alignment horizontal="left" vertical="center"/>
      <protection hidden="1"/>
    </xf>
    <xf numFmtId="0" fontId="14" fillId="0" borderId="0" xfId="106" applyFont="1" applyAlignment="1" applyProtection="1">
      <alignment horizontal="center" vertical="center"/>
      <protection hidden="1"/>
    </xf>
    <xf numFmtId="0" fontId="1" fillId="0" borderId="0" xfId="106" applyFont="1" applyFill="1" applyAlignment="1" applyProtection="1">
      <alignment horizontal="center" vertical="center"/>
      <protection hidden="1"/>
    </xf>
    <xf numFmtId="0" fontId="6" fillId="0" borderId="0" xfId="106" applyFont="1" applyBorder="1" applyAlignment="1" applyProtection="1">
      <alignment horizontal="distributed" vertical="center" indent="2"/>
      <protection hidden="1"/>
    </xf>
    <xf numFmtId="0" fontId="14" fillId="0" borderId="0" xfId="106" applyFont="1" applyFill="1" applyBorder="1" applyAlignment="1" applyProtection="1">
      <alignment horizontal="center" vertical="center"/>
      <protection hidden="1"/>
    </xf>
    <xf numFmtId="0" fontId="14" fillId="0" borderId="41" xfId="106" applyFont="1" applyFill="1" applyBorder="1" applyAlignment="1" applyProtection="1">
      <alignment horizontal="distributed" vertical="center" indent="2"/>
      <protection hidden="1"/>
    </xf>
    <xf numFmtId="49" fontId="35" fillId="0" borderId="0" xfId="106" applyNumberFormat="1" applyFont="1" applyFill="1" applyBorder="1" applyAlignment="1" applyProtection="1">
      <alignment horizontal="distributed" vertical="center" indent="2"/>
      <protection hidden="1"/>
    </xf>
    <xf numFmtId="0" fontId="14" fillId="0" borderId="0" xfId="106" applyFont="1" applyFill="1" applyAlignment="1" applyProtection="1">
      <alignment horizontal="center" vertical="center"/>
      <protection hidden="1"/>
    </xf>
    <xf numFmtId="0" fontId="1" fillId="0" borderId="0" xfId="106" applyFont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 wrapText="1" shrinkToFit="1"/>
      <protection hidden="1"/>
    </xf>
    <xf numFmtId="204" fontId="6" fillId="47" borderId="33" xfId="0" applyNumberFormat="1" applyFont="1" applyFill="1" applyBorder="1" applyAlignment="1" applyProtection="1">
      <alignment horizontal="center" vertical="center" shrinkToFit="1"/>
      <protection locked="0"/>
    </xf>
    <xf numFmtId="204" fontId="6" fillId="47" borderId="34" xfId="0" applyNumberFormat="1" applyFont="1" applyFill="1" applyBorder="1" applyAlignment="1" applyProtection="1">
      <alignment horizontal="center" vertical="center" shrinkToFit="1"/>
      <protection locked="0"/>
    </xf>
    <xf numFmtId="204" fontId="6" fillId="47" borderId="35" xfId="0" applyNumberFormat="1" applyFont="1" applyFill="1" applyBorder="1" applyAlignment="1" applyProtection="1">
      <alignment horizontal="center" vertical="center" shrinkToFit="1"/>
      <protection locked="0"/>
    </xf>
    <xf numFmtId="0" fontId="6" fillId="47" borderId="43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33" xfId="106" applyFont="1" applyBorder="1" applyAlignment="1" applyProtection="1">
      <alignment horizontal="centerContinuous" vertical="center"/>
      <protection hidden="1"/>
    </xf>
    <xf numFmtId="0" fontId="16" fillId="0" borderId="41" xfId="106" applyFont="1" applyBorder="1" applyAlignment="1" applyProtection="1">
      <alignment horizontal="centerContinuous" vertical="center"/>
      <protection hidden="1"/>
    </xf>
    <xf numFmtId="0" fontId="16" fillId="0" borderId="44" xfId="106" applyFont="1" applyBorder="1" applyAlignment="1" applyProtection="1">
      <alignment horizontal="centerContinuous" vertical="center"/>
      <protection hidden="1"/>
    </xf>
    <xf numFmtId="0" fontId="1" fillId="0" borderId="45" xfId="106" applyFont="1" applyBorder="1" applyAlignment="1" applyProtection="1">
      <alignment horizontal="centerContinuous" vertical="center"/>
      <protection hidden="1"/>
    </xf>
    <xf numFmtId="0" fontId="5" fillId="0" borderId="46" xfId="102" applyFont="1" applyBorder="1" applyAlignment="1" applyProtection="1">
      <alignment horizontal="center" vertical="center"/>
      <protection hidden="1"/>
    </xf>
    <xf numFmtId="0" fontId="0" fillId="0" borderId="47" xfId="102" applyBorder="1" applyAlignment="1" applyProtection="1">
      <alignment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5" fillId="0" borderId="49" xfId="102" applyFont="1" applyBorder="1" applyAlignment="1" applyProtection="1">
      <alignment horizontal="center" vertical="center"/>
      <protection hidden="1"/>
    </xf>
    <xf numFmtId="0" fontId="0" fillId="0" borderId="50" xfId="102" applyBorder="1" applyAlignment="1" applyProtection="1">
      <alignment vertical="center"/>
      <protection hidden="1"/>
    </xf>
    <xf numFmtId="0" fontId="0" fillId="0" borderId="51" xfId="0" applyBorder="1" applyAlignment="1" applyProtection="1">
      <alignment vertical="center"/>
      <protection hidden="1"/>
    </xf>
    <xf numFmtId="0" fontId="1" fillId="47" borderId="34" xfId="101" applyFon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49" fontId="1" fillId="0" borderId="34" xfId="101" applyNumberFormat="1" applyFont="1" applyBorder="1" applyAlignment="1" applyProtection="1">
      <alignment horizontal="center" vertical="center" wrapText="1"/>
      <protection hidden="1"/>
    </xf>
    <xf numFmtId="0" fontId="0" fillId="0" borderId="52" xfId="0" applyBorder="1" applyAlignment="1" applyProtection="1">
      <alignment horizontal="center" vertical="center"/>
      <protection hidden="1"/>
    </xf>
    <xf numFmtId="0" fontId="9" fillId="0" borderId="53" xfId="0" applyFont="1" applyBorder="1" applyAlignment="1" applyProtection="1">
      <alignment horizontal="center" vertical="center" textRotation="255"/>
      <protection hidden="1"/>
    </xf>
    <xf numFmtId="0" fontId="9" fillId="0" borderId="54" xfId="0" applyFont="1" applyBorder="1" applyAlignment="1" applyProtection="1">
      <alignment horizontal="center" vertical="center" textRotation="255"/>
      <protection hidden="1"/>
    </xf>
    <xf numFmtId="49" fontId="1" fillId="0" borderId="53" xfId="101" applyNumberFormat="1" applyFont="1" applyBorder="1" applyAlignment="1" applyProtection="1">
      <alignment vertical="center" textRotation="255"/>
      <protection hidden="1"/>
    </xf>
    <xf numFmtId="0" fontId="0" fillId="0" borderId="55" xfId="0" applyBorder="1" applyAlignment="1" applyProtection="1">
      <alignment vertical="center" textRotation="255"/>
      <protection hidden="1"/>
    </xf>
    <xf numFmtId="0" fontId="0" fillId="0" borderId="54" xfId="0" applyBorder="1" applyAlignment="1" applyProtection="1">
      <alignment vertical="center" textRotation="255"/>
      <protection hidden="1"/>
    </xf>
    <xf numFmtId="49" fontId="1" fillId="0" borderId="56" xfId="101" applyNumberFormat="1" applyFont="1" applyBorder="1" applyAlignment="1" applyProtection="1">
      <alignment vertical="center" textRotation="255"/>
      <protection hidden="1"/>
    </xf>
    <xf numFmtId="0" fontId="0" fillId="0" borderId="57" xfId="0" applyBorder="1" applyAlignment="1" applyProtection="1">
      <alignment vertical="center" textRotation="255"/>
      <protection hidden="1"/>
    </xf>
    <xf numFmtId="0" fontId="0" fillId="0" borderId="33" xfId="0" applyBorder="1" applyAlignment="1" applyProtection="1">
      <alignment vertical="center" textRotation="255"/>
      <protection hidden="1"/>
    </xf>
    <xf numFmtId="0" fontId="0" fillId="0" borderId="53" xfId="101" applyFont="1" applyBorder="1" applyAlignment="1" applyProtection="1">
      <alignment horizontal="center" vertical="center" textRotation="255"/>
      <protection hidden="1"/>
    </xf>
    <xf numFmtId="0" fontId="0" fillId="0" borderId="54" xfId="0" applyBorder="1" applyAlignment="1" applyProtection="1">
      <alignment horizontal="center" vertical="center" textRotation="255"/>
      <protection hidden="1"/>
    </xf>
    <xf numFmtId="0" fontId="1" fillId="47" borderId="20" xfId="101" applyFont="1" applyFill="1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horizontal="center" vertical="center" shrinkToFit="1"/>
      <protection locked="0"/>
    </xf>
    <xf numFmtId="0" fontId="0" fillId="47" borderId="20" xfId="0" applyFill="1" applyBorder="1" applyAlignment="1" applyProtection="1">
      <alignment horizontal="center" vertical="center" shrinkToFit="1"/>
      <protection locked="0"/>
    </xf>
    <xf numFmtId="0" fontId="0" fillId="47" borderId="52" xfId="0" applyFill="1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 shrinkToFit="1"/>
      <protection locked="0"/>
    </xf>
    <xf numFmtId="0" fontId="5" fillId="0" borderId="46" xfId="101" applyFont="1" applyBorder="1" applyAlignment="1" applyProtection="1">
      <alignment horizontal="center" vertical="center"/>
      <protection hidden="1"/>
    </xf>
    <xf numFmtId="0" fontId="0" fillId="0" borderId="47" xfId="101" applyBorder="1" applyAlignment="1" applyProtection="1">
      <alignment horizontal="center" vertical="center"/>
      <protection hidden="1"/>
    </xf>
    <xf numFmtId="0" fontId="5" fillId="0" borderId="49" xfId="101" applyFont="1" applyBorder="1" applyAlignment="1" applyProtection="1">
      <alignment horizontal="center" vertical="center"/>
      <protection hidden="1"/>
    </xf>
    <xf numFmtId="0" fontId="0" fillId="0" borderId="50" xfId="101" applyBorder="1" applyAlignment="1" applyProtection="1">
      <alignment horizontal="center"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horizontal="center" vertical="center" textRotation="255"/>
      <protection hidden="1"/>
    </xf>
    <xf numFmtId="49" fontId="1" fillId="0" borderId="34" xfId="101" applyNumberFormat="1" applyFont="1" applyBorder="1" applyAlignment="1" applyProtection="1">
      <alignment horizontal="center" vertical="center"/>
      <protection hidden="1"/>
    </xf>
    <xf numFmtId="49" fontId="1" fillId="0" borderId="57" xfId="101" applyNumberFormat="1" applyFont="1" applyBorder="1" applyAlignment="1" applyProtection="1">
      <alignment horizontal="center" vertical="center"/>
      <protection hidden="1"/>
    </xf>
    <xf numFmtId="0" fontId="0" fillId="0" borderId="58" xfId="0" applyBorder="1" applyAlignment="1" applyProtection="1">
      <alignment horizontal="center" vertical="center"/>
      <protection hidden="1"/>
    </xf>
    <xf numFmtId="0" fontId="1" fillId="39" borderId="34" xfId="10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52" xfId="101" applyBorder="1" applyAlignment="1" applyProtection="1">
      <alignment horizontal="center" vertical="center"/>
      <protection hidden="1"/>
    </xf>
    <xf numFmtId="49" fontId="10" fillId="0" borderId="56" xfId="101" applyNumberFormat="1" applyFont="1" applyBorder="1" applyAlignment="1" applyProtection="1">
      <alignment horizontal="center" vertical="center" textRotation="255"/>
      <protection hidden="1"/>
    </xf>
    <xf numFmtId="0" fontId="11" fillId="0" borderId="33" xfId="0" applyFont="1" applyBorder="1" applyAlignment="1" applyProtection="1">
      <alignment horizontal="center" vertical="center" textRotation="255"/>
      <protection hidden="1"/>
    </xf>
    <xf numFmtId="0" fontId="1" fillId="47" borderId="56" xfId="101" applyFont="1" applyFill="1" applyBorder="1" applyAlignment="1" applyProtection="1">
      <alignment horizontal="center" vertical="center" shrinkToFit="1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59" xfId="0" applyBorder="1" applyAlignment="1" applyProtection="1">
      <alignment vertical="center"/>
      <protection locked="0"/>
    </xf>
    <xf numFmtId="0" fontId="7" fillId="0" borderId="60" xfId="0" applyFont="1" applyBorder="1" applyAlignment="1" applyProtection="1">
      <alignment horizontal="center" vertical="center"/>
      <protection hidden="1"/>
    </xf>
    <xf numFmtId="0" fontId="0" fillId="0" borderId="61" xfId="0" applyBorder="1" applyAlignment="1" applyProtection="1">
      <alignment horizontal="center" vertical="center"/>
      <protection hidden="1"/>
    </xf>
    <xf numFmtId="0" fontId="57" fillId="0" borderId="62" xfId="107" applyFont="1" applyBorder="1" applyAlignment="1" applyProtection="1">
      <alignment horizontal="left" vertical="center" wrapText="1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0" fillId="0" borderId="62" xfId="0" applyBorder="1" applyAlignment="1" applyProtection="1">
      <alignment horizontal="left" vertical="center"/>
      <protection hidden="1"/>
    </xf>
    <xf numFmtId="0" fontId="5" fillId="0" borderId="0" xfId="107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2" fillId="0" borderId="63" xfId="107" applyFont="1" applyBorder="1" applyAlignment="1" applyProtection="1">
      <alignment horizontal="left" vertical="center"/>
      <protection hidden="1"/>
    </xf>
    <xf numFmtId="0" fontId="0" fillId="0" borderId="64" xfId="0" applyBorder="1" applyAlignment="1" applyProtection="1">
      <alignment horizontal="left" vertical="center"/>
      <protection hidden="1"/>
    </xf>
    <xf numFmtId="0" fontId="6" fillId="0" borderId="53" xfId="107" applyFont="1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7" fillId="0" borderId="65" xfId="0" applyFont="1" applyBorder="1" applyAlignment="1" applyProtection="1">
      <alignment horizontal="center" vertical="center" wrapText="1" shrinkToFit="1"/>
      <protection hidden="1"/>
    </xf>
    <xf numFmtId="0" fontId="0" fillId="0" borderId="66" xfId="0" applyBorder="1" applyAlignment="1" applyProtection="1">
      <alignment horizontal="center" vertical="center" wrapText="1" shrinkToFit="1"/>
      <protection hidden="1"/>
    </xf>
    <xf numFmtId="0" fontId="6" fillId="0" borderId="34" xfId="107" applyFont="1" applyBorder="1" applyAlignment="1" applyProtection="1">
      <alignment horizontal="center" vertical="center"/>
      <protection hidden="1"/>
    </xf>
    <xf numFmtId="0" fontId="6" fillId="0" borderId="67" xfId="107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/>
      <protection hidden="1"/>
    </xf>
    <xf numFmtId="0" fontId="0" fillId="0" borderId="70" xfId="0" applyBorder="1" applyAlignment="1" applyProtection="1">
      <alignment horizontal="center" vertical="center"/>
      <protection hidden="1"/>
    </xf>
    <xf numFmtId="0" fontId="6" fillId="0" borderId="71" xfId="0" applyFont="1" applyBorder="1" applyAlignment="1" applyProtection="1">
      <alignment horizontal="center" vertical="center"/>
      <protection hidden="1"/>
    </xf>
    <xf numFmtId="0" fontId="0" fillId="0" borderId="72" xfId="0" applyBorder="1" applyAlignment="1" applyProtection="1">
      <alignment horizontal="center" vertical="center"/>
      <protection hidden="1"/>
    </xf>
    <xf numFmtId="49" fontId="6" fillId="0" borderId="38" xfId="0" applyNumberFormat="1" applyFont="1" applyBorder="1" applyAlignment="1" applyProtection="1">
      <alignment horizontal="center" vertical="center" wrapText="1"/>
      <protection hidden="1"/>
    </xf>
    <xf numFmtId="0" fontId="7" fillId="0" borderId="35" xfId="0" applyFont="1" applyBorder="1" applyAlignment="1" applyProtection="1">
      <alignment horizontal="center" vertical="center"/>
      <protection hidden="1"/>
    </xf>
    <xf numFmtId="0" fontId="6" fillId="47" borderId="73" xfId="107" applyFont="1" applyFill="1" applyBorder="1" applyAlignment="1" applyProtection="1">
      <alignment vertical="center" wrapText="1"/>
      <protection locked="0"/>
    </xf>
    <xf numFmtId="0" fontId="7" fillId="47" borderId="20" xfId="0" applyFont="1" applyFill="1" applyBorder="1" applyAlignment="1" applyProtection="1">
      <alignment vertical="center" wrapText="1"/>
      <protection locked="0"/>
    </xf>
    <xf numFmtId="0" fontId="7" fillId="47" borderId="74" xfId="0" applyFont="1" applyFill="1" applyBorder="1" applyAlignment="1" applyProtection="1">
      <alignment vertical="center" wrapText="1"/>
      <protection locked="0"/>
    </xf>
    <xf numFmtId="0" fontId="6" fillId="47" borderId="75" xfId="107" applyFont="1" applyFill="1" applyBorder="1" applyAlignment="1" applyProtection="1">
      <alignment vertical="center" wrapText="1"/>
      <protection locked="0"/>
    </xf>
    <xf numFmtId="0" fontId="7" fillId="47" borderId="76" xfId="0" applyFont="1" applyFill="1" applyBorder="1" applyAlignment="1" applyProtection="1">
      <alignment vertical="center" wrapText="1"/>
      <protection locked="0"/>
    </xf>
    <xf numFmtId="0" fontId="7" fillId="47" borderId="77" xfId="0" applyFont="1" applyFill="1" applyBorder="1" applyAlignment="1" applyProtection="1">
      <alignment vertical="center" wrapText="1"/>
      <protection locked="0"/>
    </xf>
    <xf numFmtId="0" fontId="6" fillId="0" borderId="78" xfId="0" applyFont="1" applyBorder="1" applyAlignment="1" applyProtection="1">
      <alignment horizontal="center" vertical="center"/>
      <protection hidden="1"/>
    </xf>
    <xf numFmtId="0" fontId="0" fillId="0" borderId="79" xfId="0" applyBorder="1" applyAlignment="1" applyProtection="1">
      <alignment horizontal="center" vertical="center"/>
      <protection hidden="1"/>
    </xf>
    <xf numFmtId="0" fontId="6" fillId="0" borderId="69" xfId="0" applyFont="1" applyBorder="1" applyAlignment="1" applyProtection="1">
      <alignment horizontal="center" vertical="center" wrapText="1"/>
      <protection hidden="1"/>
    </xf>
    <xf numFmtId="0" fontId="7" fillId="0" borderId="71" xfId="0" applyFont="1" applyBorder="1" applyAlignment="1" applyProtection="1">
      <alignment horizontal="center" vertical="center" wrapText="1"/>
      <protection hidden="1"/>
    </xf>
    <xf numFmtId="49" fontId="6" fillId="0" borderId="36" xfId="0" applyNumberFormat="1" applyFont="1" applyBorder="1" applyAlignment="1" applyProtection="1">
      <alignment horizontal="center" vertical="center" wrapText="1"/>
      <protection hidden="1"/>
    </xf>
    <xf numFmtId="0" fontId="7" fillId="0" borderId="65" xfId="0" applyFont="1" applyBorder="1" applyAlignment="1" applyProtection="1">
      <alignment horizontal="center" vertical="center"/>
      <protection hidden="1"/>
    </xf>
    <xf numFmtId="0" fontId="6" fillId="47" borderId="80" xfId="107" applyFont="1" applyFill="1" applyBorder="1" applyAlignment="1" applyProtection="1">
      <alignment vertical="center" wrapText="1"/>
      <protection locked="0"/>
    </xf>
    <xf numFmtId="0" fontId="7" fillId="47" borderId="81" xfId="0" applyFont="1" applyFill="1" applyBorder="1" applyAlignment="1" applyProtection="1">
      <alignment vertical="center" wrapText="1"/>
      <protection locked="0"/>
    </xf>
    <xf numFmtId="0" fontId="7" fillId="47" borderId="82" xfId="0" applyFont="1" applyFill="1" applyBorder="1" applyAlignment="1" applyProtection="1">
      <alignment vertical="center" wrapText="1"/>
      <protection locked="0"/>
    </xf>
    <xf numFmtId="49" fontId="6" fillId="0" borderId="37" xfId="0" applyNumberFormat="1" applyFont="1" applyBorder="1" applyAlignment="1" applyProtection="1">
      <alignment horizontal="center" vertical="center" wrapText="1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0" fillId="0" borderId="66" xfId="0" applyBorder="1" applyAlignment="1" applyProtection="1">
      <alignment horizontal="center" vertical="center"/>
      <protection hidden="1"/>
    </xf>
    <xf numFmtId="0" fontId="7" fillId="0" borderId="60" xfId="0" applyFont="1" applyBorder="1" applyAlignment="1" applyProtection="1">
      <alignment horizontal="center" vertical="center" wrapText="1" shrinkToFit="1"/>
      <protection hidden="1"/>
    </xf>
    <xf numFmtId="0" fontId="0" fillId="0" borderId="61" xfId="0" applyBorder="1" applyAlignment="1" applyProtection="1">
      <alignment horizontal="center" vertical="center" wrapText="1" shrinkToFit="1"/>
      <protection hidden="1"/>
    </xf>
    <xf numFmtId="0" fontId="16" fillId="0" borderId="37" xfId="106" applyFont="1" applyFill="1" applyBorder="1" applyAlignment="1" applyProtection="1">
      <alignment horizontal="center" vertical="center"/>
      <protection hidden="1"/>
    </xf>
    <xf numFmtId="0" fontId="16" fillId="0" borderId="83" xfId="106" applyFont="1" applyFill="1" applyBorder="1" applyAlignment="1" applyProtection="1">
      <alignment horizontal="center" vertical="center"/>
      <protection hidden="1"/>
    </xf>
    <xf numFmtId="197" fontId="35" fillId="0" borderId="0" xfId="106" applyNumberFormat="1" applyFont="1" applyFill="1" applyBorder="1" applyAlignment="1" applyProtection="1">
      <alignment horizontal="distributed" vertical="center" indent="2"/>
      <protection hidden="1"/>
    </xf>
    <xf numFmtId="197" fontId="6" fillId="0" borderId="0" xfId="106" applyNumberFormat="1" applyFont="1" applyBorder="1" applyAlignment="1" applyProtection="1">
      <alignment horizontal="distributed" vertical="center" indent="2"/>
      <protection hidden="1"/>
    </xf>
    <xf numFmtId="0" fontId="14" fillId="0" borderId="41" xfId="106" applyFont="1" applyFill="1" applyBorder="1" applyAlignment="1" applyProtection="1">
      <alignment horizontal="right" vertical="center" shrinkToFit="1"/>
      <protection hidden="1"/>
    </xf>
    <xf numFmtId="0" fontId="1" fillId="0" borderId="41" xfId="106" applyFont="1" applyBorder="1" applyAlignment="1" applyProtection="1">
      <alignment horizontal="right" vertical="center" shrinkToFit="1"/>
      <protection hidden="1"/>
    </xf>
    <xf numFmtId="0" fontId="1" fillId="0" borderId="41" xfId="106" applyFont="1" applyBorder="1" applyAlignment="1" applyProtection="1">
      <alignment vertical="center" shrinkToFit="1"/>
      <protection hidden="1"/>
    </xf>
    <xf numFmtId="0" fontId="14" fillId="0" borderId="41" xfId="106" applyFont="1" applyFill="1" applyBorder="1" applyAlignment="1" applyProtection="1">
      <alignment horizontal="center" vertical="center"/>
      <protection hidden="1"/>
    </xf>
    <xf numFmtId="0" fontId="1" fillId="0" borderId="41" xfId="106" applyFont="1" applyBorder="1" applyAlignment="1" applyProtection="1">
      <alignment horizontal="center" vertical="center"/>
      <protection hidden="1"/>
    </xf>
    <xf numFmtId="0" fontId="14" fillId="0" borderId="41" xfId="106" applyFont="1" applyFill="1" applyBorder="1" applyAlignment="1" applyProtection="1">
      <alignment horizontal="center" vertical="center" shrinkToFit="1"/>
      <protection hidden="1"/>
    </xf>
    <xf numFmtId="0" fontId="16" fillId="0" borderId="38" xfId="106" applyFont="1" applyFill="1" applyBorder="1" applyAlignment="1" applyProtection="1">
      <alignment horizontal="center" vertical="center"/>
      <protection hidden="1"/>
    </xf>
    <xf numFmtId="0" fontId="1" fillId="0" borderId="56" xfId="106" applyFont="1" applyFill="1" applyBorder="1" applyAlignment="1" applyProtection="1">
      <alignment horizontal="center" vertical="center" shrinkToFit="1"/>
      <protection hidden="1"/>
    </xf>
    <xf numFmtId="0" fontId="1" fillId="0" borderId="40" xfId="106" applyFont="1" applyFill="1" applyBorder="1" applyAlignment="1" applyProtection="1">
      <alignment horizontal="center" vertical="center" shrinkToFit="1"/>
      <protection hidden="1"/>
    </xf>
    <xf numFmtId="0" fontId="1" fillId="0" borderId="40" xfId="106" applyFont="1" applyBorder="1" applyAlignment="1" applyProtection="1">
      <alignment horizontal="center" vertical="center" shrinkToFit="1"/>
      <protection hidden="1"/>
    </xf>
    <xf numFmtId="0" fontId="1" fillId="0" borderId="59" xfId="106" applyFont="1" applyBorder="1" applyAlignment="1" applyProtection="1">
      <alignment horizontal="center" vertical="center" shrinkToFit="1"/>
      <protection hidden="1"/>
    </xf>
    <xf numFmtId="203" fontId="5" fillId="0" borderId="53" xfId="106" applyNumberFormat="1" applyFont="1" applyFill="1" applyBorder="1" applyAlignment="1" applyProtection="1">
      <alignment horizontal="center" vertical="center" shrinkToFit="1"/>
      <protection hidden="1"/>
    </xf>
    <xf numFmtId="203" fontId="5" fillId="0" borderId="84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56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85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86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87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88" xfId="106" applyNumberFormat="1" applyFont="1" applyBorder="1" applyAlignment="1" applyProtection="1">
      <alignment horizontal="right" vertical="center" shrinkToFit="1"/>
      <protection hidden="1"/>
    </xf>
    <xf numFmtId="204" fontId="16" fillId="0" borderId="89" xfId="106" applyNumberFormat="1" applyFont="1" applyBorder="1" applyAlignment="1" applyProtection="1">
      <alignment horizontal="right" vertical="center" shrinkToFit="1"/>
      <protection hidden="1"/>
    </xf>
    <xf numFmtId="0" fontId="5" fillId="0" borderId="56" xfId="106" applyNumberFormat="1" applyFont="1" applyFill="1" applyBorder="1" applyAlignment="1" applyProtection="1">
      <alignment horizontal="center" vertical="center" shrinkToFit="1"/>
      <protection hidden="1"/>
    </xf>
    <xf numFmtId="0" fontId="5" fillId="0" borderId="90" xfId="106" applyNumberFormat="1" applyFont="1" applyFill="1" applyBorder="1" applyAlignment="1" applyProtection="1">
      <alignment horizontal="center" vertical="center" shrinkToFit="1"/>
      <protection hidden="1"/>
    </xf>
    <xf numFmtId="0" fontId="5" fillId="0" borderId="86" xfId="106" applyNumberFormat="1" applyFont="1" applyFill="1" applyBorder="1" applyAlignment="1" applyProtection="1">
      <alignment horizontal="center" vertical="center" shrinkToFit="1"/>
      <protection hidden="1"/>
    </xf>
    <xf numFmtId="0" fontId="5" fillId="0" borderId="91" xfId="106" applyNumberFormat="1" applyFont="1" applyFill="1" applyBorder="1" applyAlignment="1" applyProtection="1">
      <alignment horizontal="center" vertical="center" shrinkToFit="1"/>
      <protection hidden="1"/>
    </xf>
    <xf numFmtId="0" fontId="15" fillId="0" borderId="92" xfId="106" applyFont="1" applyFill="1" applyBorder="1" applyAlignment="1" applyProtection="1">
      <alignment horizontal="center" vertical="center" shrinkToFit="1"/>
      <protection hidden="1"/>
    </xf>
    <xf numFmtId="0" fontId="15" fillId="0" borderId="93" xfId="106" applyFont="1" applyFill="1" applyBorder="1" applyAlignment="1" applyProtection="1">
      <alignment horizontal="center" vertical="center" shrinkToFit="1"/>
      <protection hidden="1"/>
    </xf>
    <xf numFmtId="0" fontId="15" fillId="0" borderId="93" xfId="106" applyFont="1" applyBorder="1" applyAlignment="1" applyProtection="1">
      <alignment horizontal="center" vertical="center" shrinkToFit="1"/>
      <protection hidden="1"/>
    </xf>
    <xf numFmtId="0" fontId="15" fillId="0" borderId="94" xfId="106" applyFont="1" applyBorder="1" applyAlignment="1" applyProtection="1">
      <alignment horizontal="center" vertical="center" shrinkToFit="1"/>
      <protection hidden="1"/>
    </xf>
    <xf numFmtId="203" fontId="5" fillId="0" borderId="54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33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95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44" xfId="106" applyNumberFormat="1" applyFont="1" applyBorder="1" applyAlignment="1" applyProtection="1">
      <alignment horizontal="right" vertical="center" shrinkToFit="1"/>
      <protection hidden="1"/>
    </xf>
    <xf numFmtId="204" fontId="6" fillId="0" borderId="59" xfId="106" applyNumberFormat="1" applyFont="1" applyBorder="1" applyAlignment="1" applyProtection="1">
      <alignment horizontal="right" vertical="center" shrinkToFit="1"/>
      <protection hidden="1"/>
    </xf>
    <xf numFmtId="0" fontId="0" fillId="0" borderId="58" xfId="106" applyBorder="1" applyAlignment="1" applyProtection="1">
      <alignment horizontal="right" vertical="center" shrinkToFit="1"/>
      <protection hidden="1"/>
    </xf>
    <xf numFmtId="0" fontId="0" fillId="0" borderId="96" xfId="106" applyBorder="1" applyAlignment="1" applyProtection="1">
      <alignment horizontal="right" vertical="center" shrinkToFit="1"/>
      <protection hidden="1"/>
    </xf>
    <xf numFmtId="0" fontId="5" fillId="0" borderId="33" xfId="106" applyNumberFormat="1" applyFont="1" applyFill="1" applyBorder="1" applyAlignment="1" applyProtection="1">
      <alignment horizontal="center" vertical="center" shrinkToFit="1"/>
      <protection hidden="1"/>
    </xf>
    <xf numFmtId="0" fontId="5" fillId="0" borderId="97" xfId="106" applyNumberFormat="1" applyFont="1" applyFill="1" applyBorder="1" applyAlignment="1" applyProtection="1">
      <alignment horizontal="center" vertical="center" shrinkToFit="1"/>
      <protection hidden="1"/>
    </xf>
    <xf numFmtId="0" fontId="15" fillId="0" borderId="98" xfId="106" applyFont="1" applyFill="1" applyBorder="1" applyAlignment="1" applyProtection="1">
      <alignment horizontal="center" vertical="center" shrinkToFit="1"/>
      <protection hidden="1"/>
    </xf>
    <xf numFmtId="0" fontId="15" fillId="0" borderId="99" xfId="106" applyFont="1" applyFill="1" applyBorder="1" applyAlignment="1" applyProtection="1">
      <alignment horizontal="center" vertical="center" shrinkToFit="1"/>
      <protection hidden="1"/>
    </xf>
    <xf numFmtId="0" fontId="15" fillId="0" borderId="99" xfId="106" applyFont="1" applyBorder="1" applyAlignment="1" applyProtection="1">
      <alignment horizontal="center" vertical="center" shrinkToFit="1"/>
      <protection hidden="1"/>
    </xf>
    <xf numFmtId="0" fontId="15" fillId="0" borderId="45" xfId="106" applyFont="1" applyBorder="1" applyAlignment="1" applyProtection="1">
      <alignment horizontal="center" vertical="center" shrinkToFit="1"/>
      <protection hidden="1"/>
    </xf>
    <xf numFmtId="0" fontId="15" fillId="0" borderId="100" xfId="106" applyFont="1" applyFill="1" applyBorder="1" applyAlignment="1" applyProtection="1">
      <alignment horizontal="center" vertical="center" shrinkToFit="1"/>
      <protection hidden="1"/>
    </xf>
    <xf numFmtId="0" fontId="15" fillId="0" borderId="101" xfId="106" applyFont="1" applyFill="1" applyBorder="1" applyAlignment="1" applyProtection="1">
      <alignment horizontal="center" vertical="center" shrinkToFit="1"/>
      <protection hidden="1"/>
    </xf>
    <xf numFmtId="0" fontId="15" fillId="0" borderId="101" xfId="106" applyFont="1" applyBorder="1" applyAlignment="1" applyProtection="1">
      <alignment horizontal="center" vertical="center" shrinkToFit="1"/>
      <protection hidden="1"/>
    </xf>
    <xf numFmtId="0" fontId="15" fillId="0" borderId="102" xfId="106" applyFont="1" applyBorder="1" applyAlignment="1" applyProtection="1">
      <alignment horizontal="center" vertical="center" shrinkToFit="1"/>
      <protection hidden="1"/>
    </xf>
    <xf numFmtId="0" fontId="0" fillId="0" borderId="103" xfId="106" applyBorder="1" applyAlignment="1" applyProtection="1">
      <alignment horizontal="right" vertical="center" shrinkToFit="1"/>
      <protection hidden="1"/>
    </xf>
    <xf numFmtId="0" fontId="5" fillId="0" borderId="56" xfId="106" applyFont="1" applyBorder="1" applyAlignment="1" applyProtection="1">
      <alignment horizontal="center" vertical="center" shrinkToFit="1"/>
      <protection hidden="1"/>
    </xf>
    <xf numFmtId="0" fontId="5" fillId="0" borderId="90" xfId="106" applyFont="1" applyBorder="1" applyAlignment="1" applyProtection="1">
      <alignment horizontal="center" vertical="center" shrinkToFit="1"/>
      <protection hidden="1"/>
    </xf>
    <xf numFmtId="0" fontId="5" fillId="0" borderId="33" xfId="106" applyFont="1" applyBorder="1" applyAlignment="1" applyProtection="1">
      <alignment horizontal="center" vertical="center" shrinkToFit="1"/>
      <protection hidden="1"/>
    </xf>
    <xf numFmtId="0" fontId="5" fillId="0" borderId="97" xfId="106" applyFont="1" applyBorder="1" applyAlignment="1" applyProtection="1">
      <alignment horizontal="center" vertical="center" shrinkToFit="1"/>
      <protection hidden="1"/>
    </xf>
    <xf numFmtId="0" fontId="15" fillId="0" borderId="99" xfId="106" applyFont="1" applyBorder="1" applyAlignment="1" applyProtection="1">
      <alignment vertical="center" shrinkToFit="1"/>
      <protection hidden="1"/>
    </xf>
    <xf numFmtId="0" fontId="15" fillId="0" borderId="45" xfId="106" applyFont="1" applyBorder="1" applyAlignment="1" applyProtection="1">
      <alignment vertical="center" shrinkToFit="1"/>
      <protection hidden="1"/>
    </xf>
    <xf numFmtId="203" fontId="5" fillId="0" borderId="19" xfId="106" applyNumberFormat="1" applyFont="1" applyFill="1" applyBorder="1" applyAlignment="1" applyProtection="1">
      <alignment horizontal="center" vertical="center" shrinkToFit="1"/>
      <protection hidden="1"/>
    </xf>
    <xf numFmtId="0" fontId="16" fillId="0" borderId="98" xfId="106" applyFont="1" applyFill="1" applyBorder="1" applyAlignment="1" applyProtection="1">
      <alignment horizontal="center" vertical="center"/>
      <protection hidden="1"/>
    </xf>
    <xf numFmtId="0" fontId="16" fillId="0" borderId="99" xfId="106" applyFont="1" applyBorder="1" applyAlignment="1" applyProtection="1">
      <alignment horizontal="center" vertical="center"/>
      <protection hidden="1"/>
    </xf>
    <xf numFmtId="0" fontId="16" fillId="0" borderId="45" xfId="106" applyFont="1" applyBorder="1" applyAlignment="1" applyProtection="1">
      <alignment horizontal="center" vertical="center"/>
      <protection hidden="1"/>
    </xf>
    <xf numFmtId="204" fontId="16" fillId="0" borderId="40" xfId="106" applyNumberFormat="1" applyFont="1" applyBorder="1" applyAlignment="1" applyProtection="1">
      <alignment horizontal="center" vertical="center" shrinkToFit="1"/>
      <protection hidden="1"/>
    </xf>
    <xf numFmtId="204" fontId="16" fillId="0" borderId="33" xfId="106" applyNumberFormat="1" applyFont="1" applyBorder="1" applyAlignment="1" applyProtection="1">
      <alignment horizontal="center" vertical="center" shrinkToFit="1"/>
      <protection hidden="1"/>
    </xf>
    <xf numFmtId="204" fontId="16" fillId="0" borderId="41" xfId="106" applyNumberFormat="1" applyFont="1" applyBorder="1" applyAlignment="1" applyProtection="1">
      <alignment horizontal="center" vertical="center" shrinkToFit="1"/>
      <protection hidden="1"/>
    </xf>
    <xf numFmtId="0" fontId="5" fillId="0" borderId="34" xfId="106" applyFont="1" applyFill="1" applyBorder="1" applyAlignment="1" applyProtection="1">
      <alignment horizontal="center" vertical="center" shrinkToFit="1"/>
      <protection hidden="1"/>
    </xf>
    <xf numFmtId="0" fontId="5" fillId="0" borderId="20" xfId="106" applyFont="1" applyBorder="1" applyAlignment="1" applyProtection="1">
      <alignment horizontal="center" vertical="center" shrinkToFit="1"/>
      <protection hidden="1"/>
    </xf>
    <xf numFmtId="0" fontId="5" fillId="0" borderId="52" xfId="106" applyFont="1" applyBorder="1" applyAlignment="1" applyProtection="1">
      <alignment horizontal="center" vertical="center" shrinkToFit="1"/>
      <protection hidden="1"/>
    </xf>
    <xf numFmtId="0" fontId="5" fillId="0" borderId="34" xfId="106" applyFont="1" applyBorder="1" applyAlignment="1" applyProtection="1">
      <alignment horizontal="center" vertical="center" shrinkToFit="1"/>
      <protection hidden="1"/>
    </xf>
    <xf numFmtId="0" fontId="5" fillId="0" borderId="52" xfId="106" applyFont="1" applyBorder="1" applyAlignment="1" applyProtection="1">
      <alignment vertical="center" shrinkToFit="1"/>
      <protection hidden="1"/>
    </xf>
    <xf numFmtId="0" fontId="5" fillId="0" borderId="65" xfId="106" applyNumberFormat="1" applyFont="1" applyFill="1" applyBorder="1" applyAlignment="1" applyProtection="1">
      <alignment vertical="center" wrapText="1"/>
      <protection hidden="1"/>
    </xf>
    <xf numFmtId="0" fontId="5" fillId="0" borderId="81" xfId="106" applyNumberFormat="1" applyFont="1" applyBorder="1" applyAlignment="1" applyProtection="1">
      <alignment vertical="center"/>
      <protection hidden="1"/>
    </xf>
    <xf numFmtId="0" fontId="0" fillId="0" borderId="81" xfId="106" applyNumberFormat="1" applyBorder="1" applyAlignment="1" applyProtection="1">
      <alignment vertical="center"/>
      <protection hidden="1"/>
    </xf>
    <xf numFmtId="0" fontId="0" fillId="0" borderId="82" xfId="106" applyNumberFormat="1" applyBorder="1" applyAlignment="1" applyProtection="1">
      <alignment vertical="center"/>
      <protection hidden="1"/>
    </xf>
    <xf numFmtId="0" fontId="5" fillId="0" borderId="34" xfId="106" applyNumberFormat="1" applyFont="1" applyFill="1" applyBorder="1" applyAlignment="1" applyProtection="1">
      <alignment vertical="center" wrapText="1"/>
      <protection hidden="1"/>
    </xf>
    <xf numFmtId="0" fontId="5" fillId="0" borderId="20" xfId="106" applyNumberFormat="1" applyFont="1" applyFill="1" applyBorder="1" applyAlignment="1" applyProtection="1">
      <alignment vertical="center" wrapText="1"/>
      <protection hidden="1"/>
    </xf>
    <xf numFmtId="0" fontId="5" fillId="0" borderId="74" xfId="106" applyNumberFormat="1" applyFont="1" applyFill="1" applyBorder="1" applyAlignment="1" applyProtection="1">
      <alignment vertical="center" wrapText="1"/>
      <protection hidden="1"/>
    </xf>
    <xf numFmtId="0" fontId="5" fillId="0" borderId="35" xfId="106" applyNumberFormat="1" applyFont="1" applyFill="1" applyBorder="1" applyAlignment="1" applyProtection="1">
      <alignment vertical="center" wrapText="1"/>
      <protection hidden="1"/>
    </xf>
    <xf numFmtId="0" fontId="5" fillId="0" borderId="76" xfId="106" applyNumberFormat="1" applyFont="1" applyFill="1" applyBorder="1" applyAlignment="1" applyProtection="1">
      <alignment vertical="center" wrapText="1"/>
      <protection hidden="1"/>
    </xf>
    <xf numFmtId="0" fontId="5" fillId="0" borderId="77" xfId="106" applyNumberFormat="1" applyFont="1" applyFill="1" applyBorder="1" applyAlignment="1" applyProtection="1">
      <alignment vertical="center" wrapText="1"/>
      <protection hidden="1"/>
    </xf>
    <xf numFmtId="0" fontId="16" fillId="0" borderId="36" xfId="106" applyFont="1" applyFill="1" applyBorder="1" applyAlignment="1" applyProtection="1">
      <alignment horizontal="center" vertical="center"/>
      <protection hidden="1"/>
    </xf>
    <xf numFmtId="0" fontId="9" fillId="0" borderId="104" xfId="106" applyFont="1" applyFill="1" applyBorder="1" applyAlignment="1" applyProtection="1">
      <alignment horizontal="center" vertical="center"/>
      <protection hidden="1"/>
    </xf>
    <xf numFmtId="0" fontId="9" fillId="0" borderId="39" xfId="106" applyFont="1" applyFill="1" applyBorder="1" applyAlignment="1" applyProtection="1">
      <alignment horizontal="center" vertical="center"/>
      <protection hidden="1"/>
    </xf>
    <xf numFmtId="0" fontId="1" fillId="0" borderId="39" xfId="106" applyFont="1" applyBorder="1" applyAlignment="1" applyProtection="1">
      <alignment horizontal="center" vertical="center"/>
      <protection hidden="1"/>
    </xf>
    <xf numFmtId="0" fontId="1" fillId="0" borderId="105" xfId="106" applyFont="1" applyBorder="1" applyAlignment="1" applyProtection="1">
      <alignment horizontal="center" vertical="center"/>
      <protection hidden="1"/>
    </xf>
    <xf numFmtId="0" fontId="16" fillId="0" borderId="106" xfId="106" applyFont="1" applyFill="1" applyBorder="1" applyAlignment="1" applyProtection="1">
      <alignment horizontal="center" vertical="center"/>
      <protection hidden="1"/>
    </xf>
    <xf numFmtId="0" fontId="16" fillId="0" borderId="19" xfId="106" applyFont="1" applyFill="1" applyBorder="1" applyAlignment="1" applyProtection="1">
      <alignment horizontal="center" vertical="center"/>
      <protection hidden="1"/>
    </xf>
    <xf numFmtId="0" fontId="16" fillId="0" borderId="107" xfId="106" applyFont="1" applyBorder="1" applyAlignment="1" applyProtection="1">
      <alignment horizontal="center" vertical="center"/>
      <protection hidden="1"/>
    </xf>
    <xf numFmtId="0" fontId="16" fillId="0" borderId="108" xfId="106" applyFont="1" applyBorder="1" applyAlignment="1" applyProtection="1">
      <alignment horizontal="center" vertical="center"/>
      <protection hidden="1"/>
    </xf>
    <xf numFmtId="0" fontId="16" fillId="0" borderId="109" xfId="106" applyFont="1" applyBorder="1" applyAlignment="1" applyProtection="1">
      <alignment horizontal="center" vertical="center"/>
      <protection hidden="1"/>
    </xf>
    <xf numFmtId="0" fontId="16" fillId="0" borderId="104" xfId="106" applyFont="1" applyBorder="1" applyAlignment="1" applyProtection="1">
      <alignment horizontal="center" vertical="center" wrapText="1"/>
      <protection hidden="1"/>
    </xf>
    <xf numFmtId="0" fontId="16" fillId="0" borderId="110" xfId="106" applyFont="1" applyBorder="1" applyAlignment="1" applyProtection="1">
      <alignment horizontal="center" vertical="center"/>
      <protection hidden="1"/>
    </xf>
    <xf numFmtId="0" fontId="16" fillId="0" borderId="33" xfId="106" applyFont="1" applyBorder="1" applyAlignment="1" applyProtection="1">
      <alignment horizontal="center" vertical="center"/>
      <protection hidden="1"/>
    </xf>
    <xf numFmtId="0" fontId="16" fillId="0" borderId="97" xfId="106" applyFont="1" applyBorder="1" applyAlignment="1" applyProtection="1">
      <alignment horizontal="center" vertical="center"/>
      <protection hidden="1"/>
    </xf>
    <xf numFmtId="0" fontId="5" fillId="0" borderId="56" xfId="106" applyFont="1" applyFill="1" applyBorder="1" applyAlignment="1" applyProtection="1">
      <alignment horizontal="center" vertical="center" shrinkToFit="1"/>
      <protection hidden="1"/>
    </xf>
    <xf numFmtId="0" fontId="5" fillId="0" borderId="40" xfId="106" applyFont="1" applyBorder="1" applyAlignment="1" applyProtection="1">
      <alignment horizontal="center" vertical="center" shrinkToFit="1"/>
      <protection hidden="1"/>
    </xf>
    <xf numFmtId="0" fontId="5" fillId="0" borderId="59" xfId="106" applyFont="1" applyBorder="1" applyAlignment="1" applyProtection="1">
      <alignment horizontal="center" vertical="center" shrinkToFit="1"/>
      <protection hidden="1"/>
    </xf>
    <xf numFmtId="0" fontId="5" fillId="0" borderId="41" xfId="106" applyFont="1" applyBorder="1" applyAlignment="1" applyProtection="1">
      <alignment horizontal="center" vertical="center" shrinkToFit="1"/>
      <protection hidden="1"/>
    </xf>
    <xf numFmtId="0" fontId="5" fillId="0" borderId="103" xfId="106" applyFont="1" applyBorder="1" applyAlignment="1" applyProtection="1">
      <alignment horizontal="center" vertical="center" shrinkToFit="1"/>
      <protection hidden="1"/>
    </xf>
    <xf numFmtId="0" fontId="5" fillId="0" borderId="56" xfId="106" applyFont="1" applyBorder="1" applyAlignment="1" applyProtection="1">
      <alignment horizontal="center" vertical="center"/>
      <protection hidden="1"/>
    </xf>
    <xf numFmtId="0" fontId="5" fillId="0" borderId="59" xfId="106" applyFont="1" applyBorder="1" applyAlignment="1" applyProtection="1">
      <alignment horizontal="center" vertical="center"/>
      <protection hidden="1"/>
    </xf>
    <xf numFmtId="0" fontId="5" fillId="0" borderId="33" xfId="106" applyFont="1" applyBorder="1" applyAlignment="1" applyProtection="1">
      <alignment horizontal="center" vertical="center"/>
      <protection hidden="1"/>
    </xf>
    <xf numFmtId="0" fontId="5" fillId="0" borderId="103" xfId="106" applyFont="1" applyBorder="1" applyAlignment="1" applyProtection="1">
      <alignment horizontal="center" vertical="center"/>
      <protection hidden="1"/>
    </xf>
    <xf numFmtId="0" fontId="16" fillId="0" borderId="19" xfId="106" applyFont="1" applyBorder="1" applyAlignment="1" applyProtection="1">
      <alignment horizontal="center" vertical="center" textRotation="255"/>
      <protection hidden="1"/>
    </xf>
    <xf numFmtId="0" fontId="16" fillId="0" borderId="43" xfId="106" applyFont="1" applyBorder="1" applyAlignment="1" applyProtection="1">
      <alignment horizontal="center" vertical="center" textRotation="255"/>
      <protection hidden="1"/>
    </xf>
    <xf numFmtId="0" fontId="5" fillId="0" borderId="19" xfId="106" applyFont="1" applyFill="1" applyBorder="1" applyAlignment="1" applyProtection="1">
      <alignment horizontal="center" vertical="center"/>
      <protection hidden="1"/>
    </xf>
    <xf numFmtId="0" fontId="5" fillId="0" borderId="19" xfId="106" applyFont="1" applyBorder="1" applyAlignment="1" applyProtection="1">
      <alignment horizontal="center" vertical="center"/>
      <protection hidden="1"/>
    </xf>
    <xf numFmtId="0" fontId="5" fillId="0" borderId="31" xfId="106" applyFont="1" applyBorder="1" applyAlignment="1" applyProtection="1">
      <alignment horizontal="center" vertical="center"/>
      <protection hidden="1"/>
    </xf>
    <xf numFmtId="0" fontId="5" fillId="0" borderId="43" xfId="106" applyFont="1" applyBorder="1" applyAlignment="1" applyProtection="1">
      <alignment horizontal="center" vertical="center"/>
      <protection hidden="1"/>
    </xf>
    <xf numFmtId="0" fontId="5" fillId="0" borderId="32" xfId="106" applyFont="1" applyBorder="1" applyAlignment="1" applyProtection="1">
      <alignment horizontal="center" vertical="center"/>
      <protection hidden="1"/>
    </xf>
    <xf numFmtId="0" fontId="5" fillId="0" borderId="35" xfId="106" applyFont="1" applyBorder="1" applyAlignment="1" applyProtection="1">
      <alignment horizontal="center" vertical="center" shrinkToFit="1"/>
      <protection hidden="1"/>
    </xf>
    <xf numFmtId="0" fontId="0" fillId="0" borderId="76" xfId="0" applyBorder="1" applyAlignment="1" applyProtection="1">
      <alignment vertical="center"/>
      <protection hidden="1"/>
    </xf>
    <xf numFmtId="0" fontId="5" fillId="0" borderId="35" xfId="106" applyFont="1" applyBorder="1" applyAlignment="1" applyProtection="1">
      <alignment horizontal="center" vertical="center"/>
      <protection hidden="1"/>
    </xf>
    <xf numFmtId="0" fontId="0" fillId="0" borderId="111" xfId="0" applyBorder="1" applyAlignment="1" applyProtection="1">
      <alignment horizontal="center" vertical="center"/>
      <protection hidden="1"/>
    </xf>
    <xf numFmtId="0" fontId="16" fillId="0" borderId="19" xfId="106" applyFont="1" applyBorder="1" applyAlignment="1" applyProtection="1">
      <alignment vertical="center" textRotation="255" shrinkToFit="1"/>
      <protection hidden="1"/>
    </xf>
    <xf numFmtId="0" fontId="16" fillId="0" borderId="19" xfId="106" applyFont="1" applyBorder="1" applyAlignment="1" applyProtection="1">
      <alignment vertical="center" textRotation="255"/>
      <protection hidden="1"/>
    </xf>
    <xf numFmtId="0" fontId="16" fillId="0" borderId="43" xfId="106" applyFont="1" applyBorder="1" applyAlignment="1" applyProtection="1">
      <alignment vertical="center" textRotation="255"/>
      <protection hidden="1"/>
    </xf>
    <xf numFmtId="0" fontId="1" fillId="0" borderId="19" xfId="106" applyFont="1" applyBorder="1" applyAlignment="1" applyProtection="1">
      <alignment vertical="center" textRotation="255"/>
      <protection hidden="1"/>
    </xf>
    <xf numFmtId="202" fontId="5" fillId="0" borderId="19" xfId="106" applyNumberFormat="1" applyFont="1" applyFill="1" applyBorder="1" applyAlignment="1" applyProtection="1">
      <alignment horizontal="center" vertical="center"/>
      <protection hidden="1"/>
    </xf>
    <xf numFmtId="202" fontId="5" fillId="0" borderId="19" xfId="106" applyNumberFormat="1" applyFont="1" applyBorder="1" applyAlignment="1" applyProtection="1">
      <alignment horizontal="center" vertical="center"/>
      <protection hidden="1"/>
    </xf>
    <xf numFmtId="202" fontId="5" fillId="0" borderId="31" xfId="106" applyNumberFormat="1" applyFont="1" applyBorder="1" applyAlignment="1" applyProtection="1">
      <alignment horizontal="center" vertical="center"/>
      <protection hidden="1"/>
    </xf>
    <xf numFmtId="0" fontId="13" fillId="48" borderId="0" xfId="106" applyFont="1" applyFill="1" applyAlignment="1" applyProtection="1">
      <alignment horizontal="center" vertical="center"/>
      <protection hidden="1"/>
    </xf>
    <xf numFmtId="0" fontId="34" fillId="0" borderId="0" xfId="106" applyFont="1" applyAlignment="1" applyProtection="1">
      <alignment horizontal="center" vertical="center"/>
      <protection hidden="1"/>
    </xf>
    <xf numFmtId="0" fontId="13" fillId="0" borderId="0" xfId="106" applyFont="1" applyFill="1" applyBorder="1" applyAlignment="1" applyProtection="1">
      <alignment horizontal="center" vertical="center"/>
      <protection hidden="1"/>
    </xf>
    <xf numFmtId="0" fontId="1" fillId="0" borderId="62" xfId="106" applyFont="1" applyFill="1" applyBorder="1" applyAlignment="1" applyProtection="1">
      <alignment horizontal="right" vertical="center"/>
      <protection hidden="1"/>
    </xf>
    <xf numFmtId="0" fontId="0" fillId="0" borderId="62" xfId="106" applyBorder="1" applyAlignment="1" applyProtection="1">
      <alignment horizontal="right" vertical="center"/>
      <protection hidden="1"/>
    </xf>
    <xf numFmtId="200" fontId="5" fillId="0" borderId="65" xfId="106" applyNumberFormat="1" applyFont="1" applyFill="1" applyBorder="1" applyAlignment="1" applyProtection="1">
      <alignment horizontal="center" vertical="center" shrinkToFit="1"/>
      <protection hidden="1"/>
    </xf>
    <xf numFmtId="0" fontId="5" fillId="0" borderId="81" xfId="106" applyFont="1" applyBorder="1" applyAlignment="1" applyProtection="1">
      <alignment horizontal="center" vertical="center" shrinkToFit="1"/>
      <protection hidden="1"/>
    </xf>
    <xf numFmtId="0" fontId="5" fillId="0" borderId="66" xfId="106" applyFont="1" applyBorder="1" applyAlignment="1" applyProtection="1">
      <alignment horizontal="center" vertical="center" shrinkToFit="1"/>
      <protection hidden="1"/>
    </xf>
    <xf numFmtId="0" fontId="16" fillId="0" borderId="65" xfId="106" applyFont="1" applyBorder="1" applyAlignment="1" applyProtection="1">
      <alignment horizontal="center" vertical="center"/>
      <protection hidden="1"/>
    </xf>
    <xf numFmtId="0" fontId="16" fillId="0" borderId="81" xfId="106" applyFont="1" applyBorder="1" applyAlignment="1" applyProtection="1">
      <alignment horizontal="center" vertical="center"/>
      <protection hidden="1"/>
    </xf>
    <xf numFmtId="0" fontId="5" fillId="0" borderId="65" xfId="106" applyFont="1" applyBorder="1" applyAlignment="1" applyProtection="1">
      <alignment horizontal="center" vertical="center" shrinkToFit="1"/>
      <protection hidden="1"/>
    </xf>
    <xf numFmtId="0" fontId="5" fillId="0" borderId="82" xfId="106" applyFont="1" applyBorder="1" applyAlignment="1" applyProtection="1">
      <alignment horizontal="center" vertical="center" shrinkToFit="1"/>
      <protection hidden="1"/>
    </xf>
    <xf numFmtId="203" fontId="5" fillId="0" borderId="55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57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112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113" xfId="106" applyNumberFormat="1" applyFont="1" applyBorder="1" applyAlignment="1" applyProtection="1">
      <alignment horizontal="right" vertical="center" shrinkToFit="1"/>
      <protection hidden="1"/>
    </xf>
    <xf numFmtId="0" fontId="5" fillId="0" borderId="57" xfId="106" applyNumberFormat="1" applyFont="1" applyFill="1" applyBorder="1" applyAlignment="1" applyProtection="1">
      <alignment horizontal="center" vertical="center" shrinkToFit="1"/>
      <protection hidden="1"/>
    </xf>
    <xf numFmtId="0" fontId="5" fillId="0" borderId="114" xfId="106" applyNumberFormat="1" applyFont="1" applyFill="1" applyBorder="1" applyAlignment="1" applyProtection="1">
      <alignment horizontal="center" vertical="center" shrinkToFit="1"/>
      <protection hidden="1"/>
    </xf>
    <xf numFmtId="0" fontId="16" fillId="0" borderId="39" xfId="106" applyFont="1" applyFill="1" applyBorder="1" applyAlignment="1" applyProtection="1">
      <alignment horizontal="center" vertical="center"/>
      <protection hidden="1"/>
    </xf>
    <xf numFmtId="0" fontId="16" fillId="0" borderId="0" xfId="106" applyFont="1" applyFill="1" applyBorder="1" applyAlignment="1" applyProtection="1">
      <alignment horizontal="center" vertical="center"/>
      <protection hidden="1"/>
    </xf>
    <xf numFmtId="0" fontId="1" fillId="0" borderId="39" xfId="106" applyFont="1" applyFill="1" applyBorder="1" applyAlignment="1" applyProtection="1">
      <alignment horizontal="center" vertical="center" shrinkToFit="1"/>
      <protection hidden="1"/>
    </xf>
    <xf numFmtId="0" fontId="1" fillId="0" borderId="39" xfId="106" applyFont="1" applyBorder="1" applyAlignment="1" applyProtection="1">
      <alignment horizontal="center" vertical="center" shrinkToFit="1"/>
      <protection hidden="1"/>
    </xf>
    <xf numFmtId="203" fontId="5" fillId="0" borderId="39" xfId="106" applyNumberFormat="1" applyFont="1" applyFill="1" applyBorder="1" applyAlignment="1" applyProtection="1">
      <alignment horizontal="center" vertical="center" shrinkToFit="1"/>
      <protection hidden="1"/>
    </xf>
    <xf numFmtId="203" fontId="5" fillId="0" borderId="0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39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0" xfId="106" applyNumberFormat="1" applyFont="1" applyFill="1" applyBorder="1" applyAlignment="1" applyProtection="1">
      <alignment horizontal="center" vertical="center" shrinkToFit="1"/>
      <protection hidden="1"/>
    </xf>
    <xf numFmtId="204" fontId="16" fillId="0" borderId="39" xfId="106" applyNumberFormat="1" applyFont="1" applyBorder="1" applyAlignment="1" applyProtection="1">
      <alignment horizontal="right" vertical="center" shrinkToFit="1"/>
      <protection hidden="1"/>
    </xf>
    <xf numFmtId="204" fontId="16" fillId="0" borderId="0" xfId="106" applyNumberFormat="1" applyFont="1" applyBorder="1" applyAlignment="1" applyProtection="1">
      <alignment horizontal="right" vertical="center" shrinkToFit="1"/>
      <protection hidden="1"/>
    </xf>
    <xf numFmtId="204" fontId="6" fillId="0" borderId="39" xfId="106" applyNumberFormat="1" applyFont="1" applyBorder="1" applyAlignment="1" applyProtection="1">
      <alignment horizontal="right" vertical="center" shrinkToFit="1"/>
      <protection hidden="1"/>
    </xf>
    <xf numFmtId="0" fontId="0" fillId="0" borderId="0" xfId="106" applyBorder="1" applyAlignment="1" applyProtection="1">
      <alignment horizontal="right" vertical="center" shrinkToFit="1"/>
      <protection hidden="1"/>
    </xf>
    <xf numFmtId="0" fontId="5" fillId="0" borderId="39" xfId="106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106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106" applyFont="1" applyFill="1" applyBorder="1" applyAlignment="1" applyProtection="1">
      <alignment horizontal="center" vertical="center" shrinkToFit="1"/>
      <protection hidden="1"/>
    </xf>
    <xf numFmtId="0" fontId="15" fillId="0" borderId="0" xfId="106" applyFont="1" applyBorder="1" applyAlignment="1" applyProtection="1">
      <alignment horizontal="center" vertical="center" shrinkToFit="1"/>
      <protection hidden="1"/>
    </xf>
    <xf numFmtId="0" fontId="1" fillId="0" borderId="0" xfId="106" applyFont="1" applyFill="1" applyBorder="1" applyAlignment="1" applyProtection="1">
      <alignment horizontal="center" vertical="center" shrinkToFit="1"/>
      <protection hidden="1"/>
    </xf>
    <xf numFmtId="0" fontId="1" fillId="0" borderId="0" xfId="106" applyFont="1" applyBorder="1" applyAlignment="1" applyProtection="1">
      <alignment horizontal="center" vertical="center" shrinkToFit="1"/>
      <protection hidden="1"/>
    </xf>
    <xf numFmtId="204" fontId="6" fillId="0" borderId="0" xfId="106" applyNumberFormat="1" applyFont="1" applyBorder="1" applyAlignment="1" applyProtection="1">
      <alignment horizontal="right" vertical="center" shrinkToFit="1"/>
      <protection hidden="1"/>
    </xf>
    <xf numFmtId="0" fontId="1" fillId="0" borderId="34" xfId="103" applyFont="1" applyBorder="1" applyAlignment="1" applyProtection="1">
      <alignment horizontal="center" vertical="center" shrinkToFit="1"/>
      <protection hidden="1"/>
    </xf>
    <xf numFmtId="0" fontId="1" fillId="0" borderId="52" xfId="103" applyFont="1" applyBorder="1" applyAlignment="1" applyProtection="1">
      <alignment vertical="center" shrinkToFit="1"/>
      <protection hidden="1"/>
    </xf>
  </cellXfs>
  <cellStyles count="9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 5" xfId="104"/>
    <cellStyle name="標準 6" xfId="105"/>
    <cellStyle name="標準 7" xfId="106"/>
    <cellStyle name="標準_第27回九州中学陸上申込（沖縄）" xfId="107"/>
    <cellStyle name="Followed Hyperlink" xfId="108"/>
    <cellStyle name="良い" xfId="109"/>
    <cellStyle name="良い 2" xfId="110"/>
  </cellStyles>
  <dxfs count="49">
    <dxf>
      <font>
        <strike/>
        <color auto="1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  <color auto="1"/>
      </font>
    </dxf>
    <dxf>
      <font>
        <strike/>
      </font>
    </dxf>
    <dxf>
      <font>
        <strike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1508;&#22320;&#21306;&#20013;&#20307;&#36899;\&#24310;&#23713;&#12539;&#26085;&#21521;&#22320;&#21306;&#20013;&#20307;&#36899;\&#20196;&#21644;&#65296;&#65300;&#24180;&#24230;\&#39365;&#20253;\entr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TR-USER\Downloads\entry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CTR-USER\Downloads\entry\fent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hiran"/>
      <sheetName val="プログラム"/>
      <sheetName val="駅伝データ"/>
      <sheetName val="ロード名簿"/>
      <sheetName val="手引き"/>
      <sheetName val="入力情報"/>
      <sheetName val="①申込"/>
      <sheetName val="②駅伝（男子）"/>
      <sheetName val="②駅伝（女子）"/>
      <sheetName val="③ﾛｰﾄﾞ"/>
      <sheetName val="④事前提出用紙"/>
      <sheetName val="⑤ｵｰﾀﾞｰ用紙（男子）"/>
      <sheetName val="⑤ｵｰﾀﾞｰ用紙（女子）"/>
      <sheetName val="⑥登録者変更届（男子）"/>
      <sheetName val="⑥登録者変更届（女子）"/>
    </sheetNames>
    <sheetDataSet>
      <sheetData sheetId="5">
        <row r="4">
          <cell r="J4" t="str">
            <v>日向</v>
          </cell>
        </row>
        <row r="5">
          <cell r="J5" t="str">
            <v>東臼杵</v>
          </cell>
        </row>
        <row r="6">
          <cell r="J6" t="str">
            <v>延岡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hiran"/>
      <sheetName val="プログラム"/>
      <sheetName val="駅伝データ"/>
      <sheetName val="ロード名簿"/>
      <sheetName val="手引き"/>
      <sheetName val="入力情報"/>
      <sheetName val="①申込"/>
      <sheetName val="②駅伝（男子）"/>
      <sheetName val="②駅伝（女子）"/>
      <sheetName val="③ﾛｰﾄﾞ"/>
      <sheetName val="④事前提出用紙"/>
      <sheetName val="⑤ｵｰﾀﾞｰ用紙（男子）"/>
      <sheetName val="⑤ｵｰﾀﾞｰ用紙（女子）"/>
      <sheetName val="⑥登録者変更届（男子）"/>
      <sheetName val="⑥登録者変更届（女子）"/>
    </sheetNames>
    <sheetDataSet>
      <sheetData sheetId="5">
        <row r="4">
          <cell r="J4" t="str">
            <v>日向</v>
          </cell>
        </row>
        <row r="5">
          <cell r="J5" t="str">
            <v>東臼杵</v>
          </cell>
        </row>
        <row r="6">
          <cell r="J6" t="str">
            <v>延岡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駅伝選手一覧表"/>
      <sheetName val="設定"/>
      <sheetName val="手引き"/>
      <sheetName val="①ﾃﾞｰﾀ"/>
      <sheetName val="②選手登録"/>
      <sheetName val="③提出用紙"/>
      <sheetName val="④オーダー表"/>
      <sheetName val="プログラム"/>
    </sheetNames>
    <sheetDataSet>
      <sheetData sheetId="4">
        <row r="3">
          <cell r="BC3" t="str">
            <v>硬式野球（クラブ）</v>
          </cell>
        </row>
        <row r="4">
          <cell r="BC4" t="str">
            <v>サッカー（クラブ）</v>
          </cell>
        </row>
        <row r="5">
          <cell r="BC5" t="str">
            <v>陸上競技</v>
          </cell>
        </row>
        <row r="6">
          <cell r="BC6" t="str">
            <v>駅伝競技</v>
          </cell>
        </row>
        <row r="7">
          <cell r="BC7" t="str">
            <v>水泳競技</v>
          </cell>
        </row>
        <row r="8">
          <cell r="BC8" t="str">
            <v>バレーボール</v>
          </cell>
        </row>
        <row r="9">
          <cell r="BC9" t="str">
            <v>軟式野球</v>
          </cell>
        </row>
        <row r="10">
          <cell r="BC10" t="str">
            <v>ソフトテニス</v>
          </cell>
        </row>
        <row r="11">
          <cell r="BC11" t="str">
            <v>卓球</v>
          </cell>
        </row>
        <row r="12">
          <cell r="BC12" t="str">
            <v>弓道</v>
          </cell>
        </row>
        <row r="13">
          <cell r="BC13" t="str">
            <v>サッカー</v>
          </cell>
        </row>
        <row r="14">
          <cell r="BC14" t="str">
            <v>バスケットボール</v>
          </cell>
        </row>
        <row r="15">
          <cell r="BC15" t="str">
            <v>柔道</v>
          </cell>
        </row>
        <row r="16">
          <cell r="BC16" t="str">
            <v>剣道</v>
          </cell>
        </row>
        <row r="17">
          <cell r="BC17" t="str">
            <v>相撲</v>
          </cell>
        </row>
        <row r="18">
          <cell r="BC18" t="str">
            <v>新体操・体操</v>
          </cell>
        </row>
        <row r="19">
          <cell r="BC19" t="str">
            <v>ソフトボール</v>
          </cell>
        </row>
        <row r="20">
          <cell r="BC20" t="str">
            <v>バドミントン</v>
          </cell>
        </row>
        <row r="21">
          <cell r="BC21" t="str">
            <v>ハンドボール</v>
          </cell>
        </row>
        <row r="22">
          <cell r="BC22" t="str">
            <v>ジュニア・ラグビー</v>
          </cell>
        </row>
        <row r="23">
          <cell r="BC23" t="str">
            <v>テニス</v>
          </cell>
        </row>
        <row r="24">
          <cell r="BC24" t="str">
            <v>空手道</v>
          </cell>
        </row>
        <row r="25">
          <cell r="BC25" t="str">
            <v>美術</v>
          </cell>
        </row>
        <row r="26">
          <cell r="BC26" t="str">
            <v>吹奏楽</v>
          </cell>
        </row>
        <row r="27">
          <cell r="BC27" t="str">
            <v>合唱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52119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showGridLines="0" zoomScalePageLayoutView="0" workbookViewId="0" topLeftCell="A1">
      <selection activeCell="F15" sqref="F15"/>
    </sheetView>
  </sheetViews>
  <sheetFormatPr defaultColWidth="9.00390625" defaultRowHeight="13.5"/>
  <cols>
    <col min="1" max="1" width="2.625" style="11" customWidth="1"/>
    <col min="2" max="4" width="9.00390625" style="11" customWidth="1"/>
    <col min="5" max="5" width="2.625" style="11" customWidth="1"/>
    <col min="6" max="10" width="9.00390625" style="11" customWidth="1"/>
    <col min="11" max="11" width="5.625" style="11" customWidth="1"/>
    <col min="12" max="16384" width="9.00390625" style="11" customWidth="1"/>
  </cols>
  <sheetData>
    <row r="1" ht="14.25" thickBot="1"/>
    <row r="2" spans="2:11" ht="19.5" customHeight="1" thickTop="1">
      <c r="B2" s="97" t="s">
        <v>118</v>
      </c>
      <c r="C2" s="98"/>
      <c r="D2" s="98"/>
      <c r="E2" s="98"/>
      <c r="F2" s="98"/>
      <c r="G2" s="98"/>
      <c r="H2" s="98"/>
      <c r="I2" s="98"/>
      <c r="J2" s="98"/>
      <c r="K2" s="99"/>
    </row>
    <row r="3" spans="2:11" ht="19.5" customHeight="1" thickBot="1">
      <c r="B3" s="100" t="s">
        <v>9</v>
      </c>
      <c r="C3" s="101"/>
      <c r="D3" s="101"/>
      <c r="E3" s="101"/>
      <c r="F3" s="101"/>
      <c r="G3" s="101"/>
      <c r="H3" s="101"/>
      <c r="I3" s="101"/>
      <c r="J3" s="101"/>
      <c r="K3" s="102"/>
    </row>
    <row r="4" ht="15" customHeight="1" thickTop="1"/>
    <row r="5" s="27" customFormat="1" ht="13.5">
      <c r="A5" s="27" t="s">
        <v>44</v>
      </c>
    </row>
    <row r="6" s="27" customFormat="1" ht="13.5">
      <c r="A6" s="27" t="s">
        <v>27</v>
      </c>
    </row>
    <row r="7" s="27" customFormat="1" ht="13.5">
      <c r="A7" s="27" t="s">
        <v>42</v>
      </c>
    </row>
    <row r="8" ht="15" customHeight="1"/>
    <row r="9" spans="2:3" ht="15" customHeight="1">
      <c r="B9" s="12" t="s">
        <v>14</v>
      </c>
      <c r="C9" s="13"/>
    </row>
    <row r="10" ht="15" customHeight="1">
      <c r="B10" s="11" t="s">
        <v>10</v>
      </c>
    </row>
    <row r="11" ht="15" customHeight="1">
      <c r="B11" s="11" t="s">
        <v>22</v>
      </c>
    </row>
    <row r="12" ht="15" customHeight="1">
      <c r="B12" s="11" t="s">
        <v>115</v>
      </c>
    </row>
    <row r="13" ht="15" customHeight="1"/>
    <row r="14" ht="15" customHeight="1"/>
    <row r="15" spans="2:7" ht="15" customHeight="1">
      <c r="B15" s="12" t="s">
        <v>11</v>
      </c>
      <c r="C15" s="13"/>
      <c r="F15" s="14"/>
      <c r="G15" s="11" t="s">
        <v>12</v>
      </c>
    </row>
    <row r="16" ht="15" customHeight="1">
      <c r="B16" s="11" t="s">
        <v>13</v>
      </c>
    </row>
    <row r="17" ht="15" customHeight="1">
      <c r="B17" s="11" t="s">
        <v>23</v>
      </c>
    </row>
    <row r="18" ht="15" customHeight="1">
      <c r="B18" s="11" t="s">
        <v>116</v>
      </c>
    </row>
    <row r="19" ht="15" customHeight="1">
      <c r="B19" s="11" t="s">
        <v>117</v>
      </c>
    </row>
    <row r="20" ht="15" customHeight="1"/>
    <row r="21" ht="15" customHeight="1"/>
    <row r="22" ht="15" customHeight="1">
      <c r="B22" s="11" t="s">
        <v>119</v>
      </c>
    </row>
    <row r="23" ht="15" customHeight="1">
      <c r="B23" s="11" t="s">
        <v>43</v>
      </c>
    </row>
    <row r="24" ht="15" customHeight="1"/>
    <row r="25" ht="15" customHeight="1"/>
    <row r="26" ht="15" customHeight="1">
      <c r="B26" s="11" t="s">
        <v>120</v>
      </c>
    </row>
    <row r="27" ht="15" customHeight="1">
      <c r="B27" s="11" t="s">
        <v>24</v>
      </c>
    </row>
    <row r="28" ht="15" customHeight="1"/>
    <row r="29" ht="15" customHeight="1"/>
    <row r="30" ht="15" customHeight="1">
      <c r="B30" s="11" t="s">
        <v>49</v>
      </c>
    </row>
  </sheetData>
  <sheetProtection password="CC4D" sheet="1"/>
  <mergeCells count="2">
    <mergeCell ref="B2:K2"/>
    <mergeCell ref="B3:K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26"/>
  <sheetViews>
    <sheetView showGridLines="0" tabSelected="1" zoomScalePageLayoutView="0" workbookViewId="0" topLeftCell="A1">
      <selection activeCell="D5" sqref="D5:F5"/>
    </sheetView>
  </sheetViews>
  <sheetFormatPr defaultColWidth="9.00390625" defaultRowHeight="13.5"/>
  <cols>
    <col min="1" max="1" width="2.625" style="3" customWidth="1"/>
    <col min="2" max="2" width="5.625" style="1" customWidth="1"/>
    <col min="3" max="3" width="5.625" style="2" customWidth="1"/>
    <col min="4" max="4" width="8.625" style="2" customWidth="1"/>
    <col min="5" max="9" width="8.625" style="3" customWidth="1"/>
    <col min="10" max="10" width="8.625" style="24" customWidth="1"/>
    <col min="11" max="11" width="8.625" style="2" customWidth="1"/>
    <col min="12" max="12" width="15.625" style="4" customWidth="1"/>
    <col min="13" max="13" width="8.625" style="3" customWidth="1"/>
    <col min="14" max="16384" width="9.00390625" style="3" customWidth="1"/>
  </cols>
  <sheetData>
    <row r="1" spans="10:11" ht="14.25" customHeight="1" thickBot="1">
      <c r="J1" s="2"/>
      <c r="K1" s="3"/>
    </row>
    <row r="2" spans="2:11" ht="19.5" customHeight="1" thickTop="1">
      <c r="B2" s="123" t="s">
        <v>78</v>
      </c>
      <c r="C2" s="124"/>
      <c r="D2" s="124"/>
      <c r="E2" s="124"/>
      <c r="F2" s="124"/>
      <c r="G2" s="124"/>
      <c r="H2" s="124"/>
      <c r="I2" s="99"/>
      <c r="K2" s="3"/>
    </row>
    <row r="3" spans="2:11" ht="19.5" customHeight="1" thickBot="1">
      <c r="B3" s="125" t="s">
        <v>2</v>
      </c>
      <c r="C3" s="126"/>
      <c r="D3" s="126"/>
      <c r="E3" s="126"/>
      <c r="F3" s="126"/>
      <c r="G3" s="126"/>
      <c r="H3" s="126"/>
      <c r="I3" s="102"/>
      <c r="K3" s="3"/>
    </row>
    <row r="4" spans="10:11" ht="24.75" customHeight="1" thickTop="1">
      <c r="J4" s="2"/>
      <c r="K4" s="3"/>
    </row>
    <row r="5" spans="2:6" ht="24.75" customHeight="1">
      <c r="B5" s="129" t="s">
        <v>15</v>
      </c>
      <c r="C5" s="134"/>
      <c r="D5" s="132"/>
      <c r="E5" s="133"/>
      <c r="F5" s="118"/>
    </row>
    <row r="6" spans="2:11" ht="24.75" customHeight="1">
      <c r="B6" s="129" t="s">
        <v>0</v>
      </c>
      <c r="C6" s="106"/>
      <c r="D6" s="103"/>
      <c r="E6" s="119"/>
      <c r="F6" s="20" t="s">
        <v>25</v>
      </c>
      <c r="G6" s="117"/>
      <c r="H6" s="122"/>
      <c r="I6" s="122"/>
      <c r="J6" s="117" t="s">
        <v>26</v>
      </c>
      <c r="K6" s="118"/>
    </row>
    <row r="7" spans="2:12" ht="24.75" customHeight="1">
      <c r="B7" s="130" t="s">
        <v>8</v>
      </c>
      <c r="C7" s="131"/>
      <c r="D7" s="103"/>
      <c r="E7" s="120"/>
      <c r="F7" s="121"/>
      <c r="G7" s="1"/>
      <c r="H7" s="2"/>
      <c r="I7" s="4"/>
      <c r="J7" s="2"/>
      <c r="K7" s="3"/>
      <c r="L7" s="3"/>
    </row>
    <row r="8" spans="2:6" ht="24.75" customHeight="1">
      <c r="B8" s="109" t="s">
        <v>3</v>
      </c>
      <c r="C8" s="115" t="s">
        <v>5</v>
      </c>
      <c r="D8" s="5" t="s">
        <v>1</v>
      </c>
      <c r="E8" s="103"/>
      <c r="F8" s="104"/>
    </row>
    <row r="9" spans="2:11" ht="24.75" customHeight="1">
      <c r="B9" s="110"/>
      <c r="C9" s="128"/>
      <c r="D9" s="5" t="s">
        <v>7</v>
      </c>
      <c r="E9" s="103"/>
      <c r="F9" s="104"/>
      <c r="J9" s="2"/>
      <c r="K9" s="10"/>
    </row>
    <row r="10" spans="2:6" ht="24.75" customHeight="1">
      <c r="B10" s="110"/>
      <c r="C10" s="112" t="s">
        <v>6</v>
      </c>
      <c r="D10" s="5" t="s">
        <v>1</v>
      </c>
      <c r="E10" s="103"/>
      <c r="F10" s="104"/>
    </row>
    <row r="11" spans="2:12" ht="24.75" customHeight="1">
      <c r="B11" s="110"/>
      <c r="C11" s="127"/>
      <c r="D11" s="5" t="s">
        <v>7</v>
      </c>
      <c r="E11" s="103"/>
      <c r="F11" s="104"/>
      <c r="G11" s="6"/>
      <c r="H11" s="6"/>
      <c r="J11" s="25"/>
      <c r="K11" s="7"/>
      <c r="L11" s="8"/>
    </row>
    <row r="12" spans="2:12" ht="24.75" customHeight="1">
      <c r="B12" s="110"/>
      <c r="C12" s="135" t="s">
        <v>39</v>
      </c>
      <c r="D12" s="5" t="s">
        <v>1</v>
      </c>
      <c r="E12" s="103"/>
      <c r="F12" s="104"/>
      <c r="G12" s="6"/>
      <c r="H12" s="6"/>
      <c r="J12" s="25"/>
      <c r="K12" s="7"/>
      <c r="L12" s="8"/>
    </row>
    <row r="13" spans="2:12" ht="24.75" customHeight="1">
      <c r="B13" s="110"/>
      <c r="C13" s="136"/>
      <c r="D13" s="5" t="s">
        <v>7</v>
      </c>
      <c r="E13" s="103"/>
      <c r="F13" s="104"/>
      <c r="G13" s="6"/>
      <c r="H13" s="6"/>
      <c r="J13" s="25"/>
      <c r="K13" s="7"/>
      <c r="L13" s="8"/>
    </row>
    <row r="14" spans="2:12" ht="24.75" customHeight="1">
      <c r="B14" s="110"/>
      <c r="C14" s="107" t="s">
        <v>105</v>
      </c>
      <c r="D14" s="5" t="s">
        <v>106</v>
      </c>
      <c r="E14" s="103"/>
      <c r="F14" s="104"/>
      <c r="G14" s="6"/>
      <c r="H14" s="6"/>
      <c r="J14" s="25"/>
      <c r="K14" s="7"/>
      <c r="L14" s="8"/>
    </row>
    <row r="15" spans="2:12" ht="24.75" customHeight="1">
      <c r="B15" s="111"/>
      <c r="C15" s="108"/>
      <c r="D15" s="5" t="s">
        <v>57</v>
      </c>
      <c r="E15" s="103"/>
      <c r="F15" s="104"/>
      <c r="G15" s="6"/>
      <c r="H15" s="6"/>
      <c r="J15" s="25"/>
      <c r="K15" s="7"/>
      <c r="L15" s="8"/>
    </row>
    <row r="16" spans="2:6" ht="24.75" customHeight="1">
      <c r="B16" s="112" t="s">
        <v>4</v>
      </c>
      <c r="C16" s="115" t="s">
        <v>5</v>
      </c>
      <c r="D16" s="5" t="s">
        <v>1</v>
      </c>
      <c r="E16" s="103"/>
      <c r="F16" s="104"/>
    </row>
    <row r="17" spans="2:11" ht="24.75" customHeight="1">
      <c r="B17" s="113"/>
      <c r="C17" s="116"/>
      <c r="D17" s="5" t="s">
        <v>7</v>
      </c>
      <c r="E17" s="103"/>
      <c r="F17" s="104"/>
      <c r="J17" s="2"/>
      <c r="K17" s="3"/>
    </row>
    <row r="18" spans="2:6" ht="24.75" customHeight="1">
      <c r="B18" s="113"/>
      <c r="C18" s="112" t="s">
        <v>6</v>
      </c>
      <c r="D18" s="9" t="s">
        <v>1</v>
      </c>
      <c r="E18" s="103"/>
      <c r="F18" s="104"/>
    </row>
    <row r="19" spans="2:12" ht="24.75" customHeight="1">
      <c r="B19" s="113"/>
      <c r="C19" s="127"/>
      <c r="D19" s="5" t="s">
        <v>7</v>
      </c>
      <c r="E19" s="103"/>
      <c r="F19" s="104"/>
      <c r="G19" s="6"/>
      <c r="H19" s="6"/>
      <c r="J19" s="25"/>
      <c r="K19" s="7"/>
      <c r="L19" s="8"/>
    </row>
    <row r="20" spans="2:12" ht="24.75" customHeight="1">
      <c r="B20" s="113"/>
      <c r="C20" s="135" t="s">
        <v>39</v>
      </c>
      <c r="D20" s="5" t="s">
        <v>1</v>
      </c>
      <c r="E20" s="103"/>
      <c r="F20" s="104"/>
      <c r="G20" s="6"/>
      <c r="H20" s="6"/>
      <c r="J20" s="25"/>
      <c r="K20" s="7"/>
      <c r="L20" s="8"/>
    </row>
    <row r="21" spans="2:12" ht="24.75" customHeight="1">
      <c r="B21" s="113"/>
      <c r="C21" s="136"/>
      <c r="D21" s="5" t="s">
        <v>7</v>
      </c>
      <c r="E21" s="103"/>
      <c r="F21" s="104"/>
      <c r="G21" s="6"/>
      <c r="H21" s="6"/>
      <c r="J21" s="25"/>
      <c r="K21" s="7"/>
      <c r="L21" s="8"/>
    </row>
    <row r="22" spans="2:12" ht="24.75" customHeight="1">
      <c r="B22" s="113"/>
      <c r="C22" s="107" t="s">
        <v>105</v>
      </c>
      <c r="D22" s="5" t="s">
        <v>106</v>
      </c>
      <c r="E22" s="103"/>
      <c r="F22" s="104"/>
      <c r="G22" s="6"/>
      <c r="H22" s="6"/>
      <c r="J22" s="25"/>
      <c r="K22" s="7"/>
      <c r="L22" s="8"/>
    </row>
    <row r="23" spans="2:12" ht="24.75" customHeight="1">
      <c r="B23" s="114"/>
      <c r="C23" s="108"/>
      <c r="D23" s="5" t="s">
        <v>57</v>
      </c>
      <c r="E23" s="103"/>
      <c r="F23" s="104"/>
      <c r="G23" s="6"/>
      <c r="H23" s="6"/>
      <c r="J23" s="25"/>
      <c r="K23" s="7"/>
      <c r="L23" s="8"/>
    </row>
    <row r="24" spans="2:6" ht="24.75" customHeight="1">
      <c r="B24" s="105" t="s">
        <v>16</v>
      </c>
      <c r="C24" s="106"/>
      <c r="D24" s="137"/>
      <c r="E24" s="138"/>
      <c r="F24" s="139"/>
    </row>
    <row r="25" spans="2:10" ht="24.75" customHeight="1">
      <c r="B25" s="105" t="s">
        <v>17</v>
      </c>
      <c r="C25" s="106"/>
      <c r="D25" s="5" t="s">
        <v>18</v>
      </c>
      <c r="E25" s="52">
        <f ca="1">YEAR(TODAY())-2018</f>
        <v>5</v>
      </c>
      <c r="F25" s="5" t="s">
        <v>19</v>
      </c>
      <c r="G25" s="28"/>
      <c r="H25" s="5" t="s">
        <v>20</v>
      </c>
      <c r="I25" s="28"/>
      <c r="J25" s="26" t="s">
        <v>21</v>
      </c>
    </row>
    <row r="26" spans="2:10" ht="24.75" customHeight="1">
      <c r="B26" s="105" t="s">
        <v>77</v>
      </c>
      <c r="C26" s="106"/>
      <c r="D26" s="5" t="s">
        <v>18</v>
      </c>
      <c r="E26" s="52">
        <f ca="1">YEAR(TODAY())-2018</f>
        <v>5</v>
      </c>
      <c r="F26" s="5" t="s">
        <v>19</v>
      </c>
      <c r="G26" s="28"/>
      <c r="H26" s="5" t="s">
        <v>20</v>
      </c>
      <c r="I26" s="28"/>
      <c r="J26" s="26" t="s">
        <v>21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</sheetData>
  <sheetProtection password="CC4D" sheet="1"/>
  <mergeCells count="40">
    <mergeCell ref="B24:C24"/>
    <mergeCell ref="C18:C19"/>
    <mergeCell ref="E21:F21"/>
    <mergeCell ref="E12:F12"/>
    <mergeCell ref="C12:C13"/>
    <mergeCell ref="C20:C21"/>
    <mergeCell ref="D24:F24"/>
    <mergeCell ref="E18:F18"/>
    <mergeCell ref="C22:C23"/>
    <mergeCell ref="E22:F22"/>
    <mergeCell ref="B2:I2"/>
    <mergeCell ref="B3:I3"/>
    <mergeCell ref="C10:C11"/>
    <mergeCell ref="C8:C9"/>
    <mergeCell ref="B6:C6"/>
    <mergeCell ref="B7:C7"/>
    <mergeCell ref="D5:F5"/>
    <mergeCell ref="B5:C5"/>
    <mergeCell ref="J6:K6"/>
    <mergeCell ref="D6:E6"/>
    <mergeCell ref="D7:F7"/>
    <mergeCell ref="G6:I6"/>
    <mergeCell ref="E8:F8"/>
    <mergeCell ref="E9:F9"/>
    <mergeCell ref="B26:C26"/>
    <mergeCell ref="C14:C15"/>
    <mergeCell ref="E14:F14"/>
    <mergeCell ref="E15:F15"/>
    <mergeCell ref="B8:B15"/>
    <mergeCell ref="B16:B23"/>
    <mergeCell ref="C16:C17"/>
    <mergeCell ref="E19:F19"/>
    <mergeCell ref="B25:C25"/>
    <mergeCell ref="E20:F20"/>
    <mergeCell ref="E23:F23"/>
    <mergeCell ref="E17:F17"/>
    <mergeCell ref="E10:F10"/>
    <mergeCell ref="E13:F13"/>
    <mergeCell ref="E16:F16"/>
    <mergeCell ref="E11:F11"/>
  </mergeCells>
  <dataValidations count="9">
    <dataValidation allowBlank="1" showInputMessage="1" showErrorMessage="1" imeMode="hiragana" sqref="D24 E10 E18 G6 E8 E20:F20 E16 E12:F12 D6:E7"/>
    <dataValidation type="list" allowBlank="1" showInputMessage="1" showErrorMessage="1" sqref="F6">
      <formula1>"　,市立,町立,村立,県立,私立,国立"</formula1>
    </dataValidation>
    <dataValidation type="list" allowBlank="1" showErrorMessage="1" sqref="D5:E5">
      <formula1>"　,西臼杵,延岡,東臼杵,日向,西都児湯,宮崎,西諸,都城,南那珂"</formula1>
    </dataValidation>
    <dataValidation type="list" allowBlank="1" showInputMessage="1" showErrorMessage="1" sqref="E9:F9 E17:F17 E11:F11 E19:F19">
      <formula1>"　,教職員,部活動指導員,外部指導者"</formula1>
    </dataValidation>
    <dataValidation type="list" allowBlank="1" showInputMessage="1" showErrorMessage="1" imeMode="hiragana" sqref="E13:F13 E21:F21">
      <formula1>"　,教員,部活動指導員"</formula1>
    </dataValidation>
    <dataValidation type="list" allowBlank="1" showInputMessage="1" sqref="J6:K6">
      <formula1>"　,中学校,小中学校,義務教育学校"</formula1>
    </dataValidation>
    <dataValidation type="list" allowBlank="1" showInputMessage="1" showErrorMessage="1" imeMode="hiragana" sqref="E22:F22">
      <formula1>"　,1,2,3,4,5,6,7"</formula1>
    </dataValidation>
    <dataValidation type="list" allowBlank="1" showInputMessage="1" showErrorMessage="1" imeMode="hiragana" sqref="E14:F14">
      <formula1>"　,1,2,3,4,5,6,7"</formula1>
    </dataValidation>
    <dataValidation allowBlank="1" showInputMessage="1" showErrorMessage="1" promptTitle="入力方法" prompt="1時間2分3秒&#10;→10203&#10;54分21秒&#10;→5421" imeMode="hiragana" sqref="E15:F15 E23:F23"/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0"/>
  <sheetViews>
    <sheetView workbookViewId="0" topLeftCell="A3">
      <selection activeCell="B6" sqref="B6"/>
    </sheetView>
  </sheetViews>
  <sheetFormatPr defaultColWidth="9.00390625" defaultRowHeight="13.5"/>
  <cols>
    <col min="1" max="1" width="5.625" style="15" customWidth="1"/>
    <col min="2" max="2" width="23.625" style="15" customWidth="1"/>
    <col min="3" max="3" width="26.625" style="15" customWidth="1"/>
    <col min="4" max="4" width="9.625" style="16" customWidth="1"/>
    <col min="5" max="5" width="20.625" style="16" customWidth="1"/>
    <col min="6" max="6" width="12.625" style="16" customWidth="1"/>
    <col min="7" max="9" width="14.625" style="16" customWidth="1"/>
    <col min="10" max="10" width="5.625" style="16" customWidth="1"/>
    <col min="11" max="13" width="10.625" style="16" customWidth="1"/>
    <col min="14" max="20" width="15.625" style="15" hidden="1" customWidth="1"/>
    <col min="21" max="22" width="0" style="15" hidden="1" customWidth="1"/>
    <col min="23" max="16384" width="9.00390625" style="15" customWidth="1"/>
  </cols>
  <sheetData>
    <row r="1" spans="1:24" s="17" customFormat="1" ht="24" customHeight="1">
      <c r="A1" s="145" t="s">
        <v>113</v>
      </c>
      <c r="B1" s="146"/>
      <c r="C1" s="146"/>
      <c r="D1" s="146"/>
      <c r="E1" s="146"/>
      <c r="F1" s="146"/>
      <c r="G1" s="147"/>
      <c r="H1" s="147"/>
      <c r="I1" s="147"/>
      <c r="J1" s="19"/>
      <c r="K1" s="19"/>
      <c r="L1" s="19"/>
      <c r="M1" s="19"/>
      <c r="X1" s="18"/>
    </row>
    <row r="2" spans="1:24" s="17" customFormat="1" ht="12" customHeight="1">
      <c r="A2" s="50"/>
      <c r="B2" s="51"/>
      <c r="C2" s="51"/>
      <c r="D2" s="51"/>
      <c r="E2" s="51"/>
      <c r="F2" s="51"/>
      <c r="G2" s="51"/>
      <c r="H2" s="51"/>
      <c r="I2" s="51"/>
      <c r="J2" s="19"/>
      <c r="K2" s="19"/>
      <c r="L2" s="19"/>
      <c r="M2" s="19"/>
      <c r="X2" s="18"/>
    </row>
    <row r="3" spans="1:22" s="17" customFormat="1" ht="30" customHeight="1" thickBot="1">
      <c r="A3" s="142" t="s">
        <v>76</v>
      </c>
      <c r="B3" s="143"/>
      <c r="C3" s="143"/>
      <c r="D3" s="143"/>
      <c r="E3" s="143"/>
      <c r="F3" s="143"/>
      <c r="G3" s="144"/>
      <c r="H3" s="144"/>
      <c r="I3" s="144"/>
      <c r="J3" s="19"/>
      <c r="K3" s="154" t="s">
        <v>41</v>
      </c>
      <c r="L3" s="106"/>
      <c r="M3" s="19"/>
      <c r="V3" s="18"/>
    </row>
    <row r="4" spans="1:12" s="17" customFormat="1" ht="15" customHeight="1">
      <c r="A4" s="155" t="s">
        <v>28</v>
      </c>
      <c r="B4" s="157" t="s">
        <v>1</v>
      </c>
      <c r="C4" s="159" t="s">
        <v>45</v>
      </c>
      <c r="D4" s="169" t="s">
        <v>29</v>
      </c>
      <c r="E4" s="171" t="s">
        <v>51</v>
      </c>
      <c r="F4" s="172" t="s">
        <v>37</v>
      </c>
      <c r="G4" s="152" t="s">
        <v>69</v>
      </c>
      <c r="H4" s="153"/>
      <c r="I4" s="140" t="s">
        <v>52</v>
      </c>
      <c r="K4" s="148" t="s">
        <v>114</v>
      </c>
      <c r="L4" s="150" t="s">
        <v>30</v>
      </c>
    </row>
    <row r="5" spans="1:12" s="17" customFormat="1" ht="15" customHeight="1" thickBot="1">
      <c r="A5" s="156"/>
      <c r="B5" s="158"/>
      <c r="C5" s="160"/>
      <c r="D5" s="170"/>
      <c r="E5" s="158"/>
      <c r="F5" s="160"/>
      <c r="G5" s="88" t="s">
        <v>72</v>
      </c>
      <c r="H5" s="88" t="s">
        <v>73</v>
      </c>
      <c r="I5" s="141"/>
      <c r="K5" s="149"/>
      <c r="L5" s="151"/>
    </row>
    <row r="6" spans="1:22" s="17" customFormat="1" ht="24" customHeight="1" thickTop="1">
      <c r="A6" s="21">
        <v>1</v>
      </c>
      <c r="B6" s="29"/>
      <c r="C6" s="38"/>
      <c r="D6" s="30"/>
      <c r="E6" s="29"/>
      <c r="F6" s="53"/>
      <c r="G6" s="89"/>
      <c r="H6" s="89"/>
      <c r="I6" s="35"/>
      <c r="K6" s="48">
        <v>1</v>
      </c>
      <c r="L6" s="48">
        <f>IF(COUNTIF($N$6:$N$15,$L$4&amp;K6)=1,"◯","")</f>
      </c>
      <c r="N6" s="49">
        <f>E6&amp;F6</f>
      </c>
      <c r="O6" s="49">
        <f>IF(B6="","",B6)</f>
      </c>
      <c r="P6" s="49">
        <f>IF(C6="","",C6)</f>
      </c>
      <c r="Q6" s="49">
        <f>IF(D6="","",D6&amp;"年")</f>
      </c>
      <c r="R6" s="49">
        <f>IF(G6="","",G6)</f>
      </c>
      <c r="S6" s="49">
        <f>IF(H6="","",H6)</f>
      </c>
      <c r="T6" s="49">
        <f>IF(I6="","",I6)</f>
      </c>
      <c r="V6" s="17" t="s">
        <v>79</v>
      </c>
    </row>
    <row r="7" spans="1:22" s="17" customFormat="1" ht="24" customHeight="1">
      <c r="A7" s="22">
        <v>2</v>
      </c>
      <c r="B7" s="31"/>
      <c r="C7" s="39"/>
      <c r="D7" s="32"/>
      <c r="E7" s="31"/>
      <c r="F7" s="53"/>
      <c r="G7" s="90"/>
      <c r="H7" s="90"/>
      <c r="I7" s="36"/>
      <c r="K7" s="48">
        <v>2</v>
      </c>
      <c r="L7" s="48">
        <f aca="true" t="shared" si="0" ref="L7:L15">IF(COUNTIF($N$6:$N$15,$L$4&amp;K7)=1,"◯","")</f>
      </c>
      <c r="N7" s="49">
        <f aca="true" t="shared" si="1" ref="N7:N15">E7&amp;F7</f>
      </c>
      <c r="O7" s="49">
        <f aca="true" t="shared" si="2" ref="O7:O15">IF(B7="","",B7)</f>
      </c>
      <c r="P7" s="49">
        <f aca="true" t="shared" si="3" ref="P7:P15">IF(C7="","",C7)</f>
      </c>
      <c r="Q7" s="49">
        <f aca="true" t="shared" si="4" ref="Q7:Q15">IF(D7="","",D7&amp;"年")</f>
      </c>
      <c r="R7" s="49">
        <f aca="true" t="shared" si="5" ref="R7:R15">IF(G7="","",G7)</f>
      </c>
      <c r="S7" s="49">
        <f aca="true" t="shared" si="6" ref="S7:S15">IF(H7="","",H7)</f>
      </c>
      <c r="T7" s="49">
        <f aca="true" t="shared" si="7" ref="T7:T15">IF(I7="","",I7)</f>
      </c>
      <c r="V7" s="17" t="s">
        <v>80</v>
      </c>
    </row>
    <row r="8" spans="1:22" s="17" customFormat="1" ht="24" customHeight="1">
      <c r="A8" s="22">
        <v>3</v>
      </c>
      <c r="B8" s="31"/>
      <c r="C8" s="39"/>
      <c r="D8" s="32"/>
      <c r="E8" s="31"/>
      <c r="F8" s="53"/>
      <c r="G8" s="90"/>
      <c r="H8" s="90"/>
      <c r="I8" s="36"/>
      <c r="K8" s="48">
        <v>3</v>
      </c>
      <c r="L8" s="48">
        <f t="shared" si="0"/>
      </c>
      <c r="N8" s="49">
        <f t="shared" si="1"/>
      </c>
      <c r="O8" s="49">
        <f t="shared" si="2"/>
      </c>
      <c r="P8" s="49">
        <f t="shared" si="3"/>
      </c>
      <c r="Q8" s="49">
        <f t="shared" si="4"/>
      </c>
      <c r="R8" s="49">
        <f t="shared" si="5"/>
      </c>
      <c r="S8" s="49">
        <f t="shared" si="6"/>
      </c>
      <c r="T8" s="49">
        <f t="shared" si="7"/>
      </c>
      <c r="V8" s="17" t="s">
        <v>81</v>
      </c>
    </row>
    <row r="9" spans="1:22" s="17" customFormat="1" ht="24" customHeight="1">
      <c r="A9" s="22">
        <v>4</v>
      </c>
      <c r="B9" s="31"/>
      <c r="C9" s="39"/>
      <c r="D9" s="32"/>
      <c r="E9" s="31"/>
      <c r="F9" s="53"/>
      <c r="G9" s="90"/>
      <c r="H9" s="90"/>
      <c r="I9" s="36"/>
      <c r="K9" s="48">
        <v>4</v>
      </c>
      <c r="L9" s="48">
        <f t="shared" si="0"/>
      </c>
      <c r="N9" s="49">
        <f t="shared" si="1"/>
      </c>
      <c r="O9" s="49">
        <f t="shared" si="2"/>
      </c>
      <c r="P9" s="49">
        <f t="shared" si="3"/>
      </c>
      <c r="Q9" s="49">
        <f t="shared" si="4"/>
      </c>
      <c r="R9" s="49">
        <f t="shared" si="5"/>
      </c>
      <c r="S9" s="49">
        <f t="shared" si="6"/>
      </c>
      <c r="T9" s="49">
        <f t="shared" si="7"/>
      </c>
      <c r="V9" s="17" t="s">
        <v>82</v>
      </c>
    </row>
    <row r="10" spans="1:22" s="17" customFormat="1" ht="24" customHeight="1">
      <c r="A10" s="22">
        <v>5</v>
      </c>
      <c r="B10" s="31"/>
      <c r="C10" s="39"/>
      <c r="D10" s="32"/>
      <c r="E10" s="31"/>
      <c r="F10" s="53"/>
      <c r="G10" s="90"/>
      <c r="H10" s="90"/>
      <c r="I10" s="36"/>
      <c r="K10" s="48">
        <v>5</v>
      </c>
      <c r="L10" s="48">
        <f t="shared" si="0"/>
      </c>
      <c r="N10" s="49">
        <f t="shared" si="1"/>
      </c>
      <c r="O10" s="49">
        <f t="shared" si="2"/>
      </c>
      <c r="P10" s="49">
        <f t="shared" si="3"/>
      </c>
      <c r="Q10" s="49">
        <f t="shared" si="4"/>
      </c>
      <c r="R10" s="49">
        <f t="shared" si="5"/>
      </c>
      <c r="S10" s="49">
        <f t="shared" si="6"/>
      </c>
      <c r="T10" s="49">
        <f t="shared" si="7"/>
      </c>
      <c r="V10" s="17" t="s">
        <v>83</v>
      </c>
    </row>
    <row r="11" spans="1:22" s="17" customFormat="1" ht="24" customHeight="1">
      <c r="A11" s="22">
        <v>6</v>
      </c>
      <c r="B11" s="31"/>
      <c r="C11" s="39"/>
      <c r="D11" s="32"/>
      <c r="E11" s="31"/>
      <c r="F11" s="53"/>
      <c r="G11" s="90"/>
      <c r="H11" s="90"/>
      <c r="I11" s="36"/>
      <c r="K11" s="48">
        <v>6</v>
      </c>
      <c r="L11" s="48">
        <f t="shared" si="0"/>
      </c>
      <c r="N11" s="49">
        <f t="shared" si="1"/>
      </c>
      <c r="O11" s="49">
        <f t="shared" si="2"/>
      </c>
      <c r="P11" s="49">
        <f t="shared" si="3"/>
      </c>
      <c r="Q11" s="49">
        <f t="shared" si="4"/>
      </c>
      <c r="R11" s="49">
        <f t="shared" si="5"/>
      </c>
      <c r="S11" s="49">
        <f t="shared" si="6"/>
      </c>
      <c r="T11" s="49">
        <f t="shared" si="7"/>
      </c>
      <c r="V11" s="17" t="s">
        <v>84</v>
      </c>
    </row>
    <row r="12" spans="1:22" s="17" customFormat="1" ht="24" customHeight="1">
      <c r="A12" s="22">
        <v>7</v>
      </c>
      <c r="B12" s="31"/>
      <c r="C12" s="39"/>
      <c r="D12" s="32"/>
      <c r="E12" s="31"/>
      <c r="F12" s="53"/>
      <c r="G12" s="90"/>
      <c r="H12" s="90"/>
      <c r="I12" s="36"/>
      <c r="K12" s="48">
        <v>7</v>
      </c>
      <c r="L12" s="48">
        <f t="shared" si="0"/>
      </c>
      <c r="N12" s="49">
        <f t="shared" si="1"/>
      </c>
      <c r="O12" s="49">
        <f t="shared" si="2"/>
      </c>
      <c r="P12" s="49">
        <f t="shared" si="3"/>
      </c>
      <c r="Q12" s="49">
        <f t="shared" si="4"/>
      </c>
      <c r="R12" s="49">
        <f t="shared" si="5"/>
      </c>
      <c r="S12" s="49">
        <f t="shared" si="6"/>
      </c>
      <c r="T12" s="49">
        <f t="shared" si="7"/>
      </c>
      <c r="V12" s="17" t="s">
        <v>85</v>
      </c>
    </row>
    <row r="13" spans="1:22" s="17" customFormat="1" ht="24" customHeight="1">
      <c r="A13" s="22">
        <v>8</v>
      </c>
      <c r="B13" s="31"/>
      <c r="C13" s="39"/>
      <c r="D13" s="32"/>
      <c r="E13" s="31"/>
      <c r="F13" s="53"/>
      <c r="G13" s="90"/>
      <c r="H13" s="90"/>
      <c r="I13" s="36"/>
      <c r="K13" s="48">
        <v>8</v>
      </c>
      <c r="L13" s="48">
        <f t="shared" si="0"/>
      </c>
      <c r="N13" s="49">
        <f t="shared" si="1"/>
      </c>
      <c r="O13" s="49">
        <f t="shared" si="2"/>
      </c>
      <c r="P13" s="49">
        <f t="shared" si="3"/>
      </c>
      <c r="Q13" s="49">
        <f t="shared" si="4"/>
      </c>
      <c r="R13" s="49">
        <f t="shared" si="5"/>
      </c>
      <c r="S13" s="49">
        <f t="shared" si="6"/>
      </c>
      <c r="T13" s="49">
        <f t="shared" si="7"/>
      </c>
      <c r="V13" s="17" t="s">
        <v>86</v>
      </c>
    </row>
    <row r="14" spans="1:22" s="17" customFormat="1" ht="24" customHeight="1">
      <c r="A14" s="22">
        <v>9</v>
      </c>
      <c r="B14" s="31"/>
      <c r="C14" s="39"/>
      <c r="D14" s="32"/>
      <c r="E14" s="31"/>
      <c r="F14" s="53"/>
      <c r="G14" s="90"/>
      <c r="H14" s="90"/>
      <c r="I14" s="36"/>
      <c r="K14" s="48">
        <v>9</v>
      </c>
      <c r="L14" s="48">
        <f t="shared" si="0"/>
      </c>
      <c r="N14" s="49">
        <f t="shared" si="1"/>
      </c>
      <c r="O14" s="49">
        <f t="shared" si="2"/>
      </c>
      <c r="P14" s="49">
        <f t="shared" si="3"/>
      </c>
      <c r="Q14" s="49">
        <f t="shared" si="4"/>
      </c>
      <c r="R14" s="49">
        <f t="shared" si="5"/>
      </c>
      <c r="S14" s="49">
        <f t="shared" si="6"/>
      </c>
      <c r="T14" s="49">
        <f t="shared" si="7"/>
      </c>
      <c r="V14" s="17" t="s">
        <v>87</v>
      </c>
    </row>
    <row r="15" spans="1:22" s="17" customFormat="1" ht="24" customHeight="1" thickBot="1">
      <c r="A15" s="23">
        <v>10</v>
      </c>
      <c r="B15" s="33"/>
      <c r="C15" s="40"/>
      <c r="D15" s="34"/>
      <c r="E15" s="33"/>
      <c r="F15" s="92"/>
      <c r="G15" s="91"/>
      <c r="H15" s="91"/>
      <c r="I15" s="37"/>
      <c r="K15" s="48">
        <v>10</v>
      </c>
      <c r="L15" s="48">
        <f t="shared" si="0"/>
      </c>
      <c r="N15" s="49">
        <f t="shared" si="1"/>
      </c>
      <c r="O15" s="49">
        <f t="shared" si="2"/>
      </c>
      <c r="P15" s="49">
        <f t="shared" si="3"/>
      </c>
      <c r="Q15" s="49">
        <f t="shared" si="4"/>
      </c>
      <c r="R15" s="49">
        <f t="shared" si="5"/>
      </c>
      <c r="S15" s="49">
        <f t="shared" si="6"/>
      </c>
      <c r="T15" s="49">
        <f t="shared" si="7"/>
      </c>
      <c r="V15" s="17" t="s">
        <v>88</v>
      </c>
    </row>
    <row r="16" ht="14.25" thickBot="1">
      <c r="V16" s="15" t="s">
        <v>89</v>
      </c>
    </row>
    <row r="17" spans="1:22" ht="72" customHeight="1">
      <c r="A17" s="173" t="s">
        <v>107</v>
      </c>
      <c r="B17" s="174"/>
      <c r="C17" s="175"/>
      <c r="D17" s="176"/>
      <c r="E17" s="176"/>
      <c r="F17" s="177"/>
      <c r="V17" s="15" t="s">
        <v>90</v>
      </c>
    </row>
    <row r="18" spans="1:22" ht="72" customHeight="1">
      <c r="A18" s="178" t="s">
        <v>108</v>
      </c>
      <c r="B18" s="179"/>
      <c r="C18" s="163"/>
      <c r="D18" s="164"/>
      <c r="E18" s="164"/>
      <c r="F18" s="165"/>
      <c r="V18" s="15" t="s">
        <v>91</v>
      </c>
    </row>
    <row r="19" spans="1:22" ht="72" customHeight="1" thickBot="1">
      <c r="A19" s="161" t="s">
        <v>109</v>
      </c>
      <c r="B19" s="162"/>
      <c r="C19" s="166"/>
      <c r="D19" s="167"/>
      <c r="E19" s="167"/>
      <c r="F19" s="168"/>
      <c r="V19" s="15" t="s">
        <v>92</v>
      </c>
    </row>
    <row r="20" ht="13.5">
      <c r="V20" s="15" t="s">
        <v>93</v>
      </c>
    </row>
    <row r="21" ht="13.5">
      <c r="V21" s="15" t="s">
        <v>94</v>
      </c>
    </row>
    <row r="22" ht="13.5">
      <c r="V22" s="15" t="s">
        <v>95</v>
      </c>
    </row>
    <row r="23" ht="13.5">
      <c r="V23" s="15" t="s">
        <v>96</v>
      </c>
    </row>
    <row r="24" spans="1:22" s="16" customFormat="1" ht="13.5">
      <c r="A24" s="15"/>
      <c r="B24" s="15"/>
      <c r="C24" s="15"/>
      <c r="N24" s="15"/>
      <c r="O24" s="15"/>
      <c r="P24" s="15"/>
      <c r="Q24" s="15"/>
      <c r="R24" s="15"/>
      <c r="S24" s="15"/>
      <c r="T24" s="15"/>
      <c r="U24" s="15"/>
      <c r="V24" s="15" t="s">
        <v>97</v>
      </c>
    </row>
    <row r="25" ht="13.5">
      <c r="V25" s="15" t="s">
        <v>98</v>
      </c>
    </row>
    <row r="26" ht="13.5">
      <c r="V26" s="15" t="s">
        <v>99</v>
      </c>
    </row>
    <row r="27" ht="13.5">
      <c r="V27" s="15" t="s">
        <v>100</v>
      </c>
    </row>
    <row r="28" ht="13.5">
      <c r="V28" s="15" t="s">
        <v>101</v>
      </c>
    </row>
    <row r="29" ht="13.5">
      <c r="V29" s="15" t="s">
        <v>102</v>
      </c>
    </row>
    <row r="30" ht="13.5">
      <c r="V30" s="15" t="s">
        <v>103</v>
      </c>
    </row>
  </sheetData>
  <sheetProtection password="CC4D" sheet="1"/>
  <mergeCells count="19">
    <mergeCell ref="A19:B19"/>
    <mergeCell ref="C18:F18"/>
    <mergeCell ref="C19:F19"/>
    <mergeCell ref="D4:D5"/>
    <mergeCell ref="E4:E5"/>
    <mergeCell ref="F4:F5"/>
    <mergeCell ref="A17:B17"/>
    <mergeCell ref="C17:F17"/>
    <mergeCell ref="A18:B18"/>
    <mergeCell ref="I4:I5"/>
    <mergeCell ref="A3:I3"/>
    <mergeCell ref="A1:I1"/>
    <mergeCell ref="K4:K5"/>
    <mergeCell ref="L4:L5"/>
    <mergeCell ref="G4:H4"/>
    <mergeCell ref="K3:L3"/>
    <mergeCell ref="A4:A5"/>
    <mergeCell ref="B4:B5"/>
    <mergeCell ref="C4:C5"/>
  </mergeCells>
  <dataValidations count="5">
    <dataValidation type="list" allowBlank="1" showInputMessage="1" showErrorMessage="1" sqref="D6:D15">
      <formula1>"　,1,2,3"</formula1>
    </dataValidation>
    <dataValidation type="list" allowBlank="1" showInputMessage="1" showErrorMessage="1" sqref="E6:E15">
      <formula1>"　,男子の部"</formula1>
    </dataValidation>
    <dataValidation type="list" allowBlank="1" showInputMessage="1" showErrorMessage="1" sqref="I6:I15">
      <formula1>所属部活動等</formula1>
    </dataValidation>
    <dataValidation allowBlank="1" showInputMessage="1" showErrorMessage="1" promptTitle="半角で入力" prompt="（記入例）&#10;　９分０３秒&#10;  →　 ９０３&#10;１２分１４秒&#10; →　１２１４" imeMode="off" sqref="G6:H15"/>
    <dataValidation type="list" allowBlank="1" showInputMessage="1" showErrorMessage="1" imeMode="off" sqref="F6:F15">
      <formula1>" ,1,2,3,4,5,6,7,8,9,10"</formula1>
    </dataValidation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B6" sqref="B6"/>
    </sheetView>
  </sheetViews>
  <sheetFormatPr defaultColWidth="9.00390625" defaultRowHeight="13.5"/>
  <cols>
    <col min="1" max="1" width="5.625" style="15" customWidth="1"/>
    <col min="2" max="2" width="23.625" style="15" customWidth="1"/>
    <col min="3" max="3" width="26.625" style="15" customWidth="1"/>
    <col min="4" max="4" width="9.625" style="16" customWidth="1"/>
    <col min="5" max="5" width="20.625" style="16" customWidth="1"/>
    <col min="6" max="6" width="12.625" style="16" customWidth="1"/>
    <col min="7" max="9" width="14.625" style="16" customWidth="1"/>
    <col min="10" max="10" width="5.625" style="16" customWidth="1"/>
    <col min="11" max="13" width="10.625" style="16" customWidth="1"/>
    <col min="14" max="20" width="15.625" style="15" hidden="1" customWidth="1"/>
    <col min="21" max="16384" width="9.00390625" style="15" customWidth="1"/>
  </cols>
  <sheetData>
    <row r="1" spans="1:13" s="17" customFormat="1" ht="24" customHeight="1">
      <c r="A1" s="145" t="s">
        <v>112</v>
      </c>
      <c r="B1" s="146"/>
      <c r="C1" s="146"/>
      <c r="D1" s="146"/>
      <c r="E1" s="146"/>
      <c r="F1" s="146"/>
      <c r="G1" s="147"/>
      <c r="H1" s="147"/>
      <c r="I1" s="147"/>
      <c r="J1" s="19"/>
      <c r="K1" s="19"/>
      <c r="L1" s="19"/>
      <c r="M1" s="19"/>
    </row>
    <row r="2" spans="1:21" s="17" customFormat="1" ht="12" customHeight="1">
      <c r="A2" s="50"/>
      <c r="B2" s="51"/>
      <c r="C2" s="51"/>
      <c r="D2" s="51"/>
      <c r="E2" s="51"/>
      <c r="F2" s="51"/>
      <c r="G2" s="51"/>
      <c r="H2" s="51"/>
      <c r="I2" s="51"/>
      <c r="J2" s="19"/>
      <c r="K2" s="19"/>
      <c r="L2" s="19"/>
      <c r="M2" s="19"/>
      <c r="U2" s="18"/>
    </row>
    <row r="3" spans="1:13" s="17" customFormat="1" ht="30" customHeight="1" thickBot="1">
      <c r="A3" s="142" t="s">
        <v>76</v>
      </c>
      <c r="B3" s="143"/>
      <c r="C3" s="143"/>
      <c r="D3" s="143"/>
      <c r="E3" s="143"/>
      <c r="F3" s="143"/>
      <c r="G3" s="144"/>
      <c r="H3" s="144"/>
      <c r="I3" s="144"/>
      <c r="J3" s="19"/>
      <c r="K3" s="154" t="s">
        <v>41</v>
      </c>
      <c r="L3" s="106"/>
      <c r="M3" s="19"/>
    </row>
    <row r="4" spans="1:12" s="17" customFormat="1" ht="15" customHeight="1">
      <c r="A4" s="155" t="s">
        <v>28</v>
      </c>
      <c r="B4" s="157" t="s">
        <v>1</v>
      </c>
      <c r="C4" s="159" t="s">
        <v>45</v>
      </c>
      <c r="D4" s="169" t="s">
        <v>29</v>
      </c>
      <c r="E4" s="171" t="s">
        <v>50</v>
      </c>
      <c r="F4" s="172" t="s">
        <v>38</v>
      </c>
      <c r="G4" s="174" t="s">
        <v>69</v>
      </c>
      <c r="H4" s="180"/>
      <c r="I4" s="181" t="s">
        <v>52</v>
      </c>
      <c r="K4" s="148" t="s">
        <v>114</v>
      </c>
      <c r="L4" s="150" t="s">
        <v>40</v>
      </c>
    </row>
    <row r="5" spans="1:12" s="17" customFormat="1" ht="15" customHeight="1" thickBot="1">
      <c r="A5" s="156"/>
      <c r="B5" s="158"/>
      <c r="C5" s="160"/>
      <c r="D5" s="170"/>
      <c r="E5" s="158"/>
      <c r="F5" s="160"/>
      <c r="G5" s="88" t="s">
        <v>70</v>
      </c>
      <c r="H5" s="88" t="s">
        <v>71</v>
      </c>
      <c r="I5" s="182"/>
      <c r="K5" s="149"/>
      <c r="L5" s="151"/>
    </row>
    <row r="6" spans="1:20" s="17" customFormat="1" ht="24" customHeight="1" thickTop="1">
      <c r="A6" s="21">
        <v>1</v>
      </c>
      <c r="B6" s="29"/>
      <c r="C6" s="38"/>
      <c r="D6" s="30"/>
      <c r="E6" s="29"/>
      <c r="F6" s="53"/>
      <c r="G6" s="89"/>
      <c r="H6" s="89"/>
      <c r="I6" s="35"/>
      <c r="K6" s="48">
        <v>1</v>
      </c>
      <c r="L6" s="48">
        <f>IF(COUNTIF($N$6:$N$13,$L$4&amp;K6)=1,"◯","")</f>
      </c>
      <c r="N6" s="49">
        <f>E6&amp;F6</f>
      </c>
      <c r="O6" s="49">
        <f>B6</f>
        <v>0</v>
      </c>
      <c r="P6" s="49">
        <f>IF(C6="","",C6)</f>
      </c>
      <c r="Q6" s="49" t="str">
        <f>D6&amp;"年"</f>
        <v>年</v>
      </c>
      <c r="R6" s="49">
        <f>IF(G6="","",G6)</f>
      </c>
      <c r="S6" s="49">
        <f>IF(H6="","",H6)</f>
      </c>
      <c r="T6" s="49">
        <f>IF(I6="","",I6)</f>
      </c>
    </row>
    <row r="7" spans="1:20" s="17" customFormat="1" ht="24" customHeight="1">
      <c r="A7" s="22">
        <v>2</v>
      </c>
      <c r="B7" s="31"/>
      <c r="C7" s="39"/>
      <c r="D7" s="32"/>
      <c r="E7" s="31"/>
      <c r="F7" s="54"/>
      <c r="G7" s="90"/>
      <c r="H7" s="90"/>
      <c r="I7" s="36"/>
      <c r="K7" s="48">
        <v>2</v>
      </c>
      <c r="L7" s="48">
        <f aca="true" t="shared" si="0" ref="L7:L13">IF(COUNTIF($N$6:$N$13,$L$4&amp;K7)=1,"◯","")</f>
      </c>
      <c r="N7" s="49">
        <f aca="true" t="shared" si="1" ref="N7:N13">E7&amp;F7</f>
      </c>
      <c r="O7" s="49">
        <f aca="true" t="shared" si="2" ref="O7:O13">B7</f>
        <v>0</v>
      </c>
      <c r="P7" s="49">
        <f aca="true" t="shared" si="3" ref="P7:P13">IF(C7="","",C7)</f>
      </c>
      <c r="Q7" s="49" t="str">
        <f aca="true" t="shared" si="4" ref="Q7:Q13">D7&amp;"年"</f>
        <v>年</v>
      </c>
      <c r="R7" s="49">
        <f aca="true" t="shared" si="5" ref="R7:T13">IF(G7="","",G7)</f>
      </c>
      <c r="S7" s="49">
        <f t="shared" si="5"/>
      </c>
      <c r="T7" s="49">
        <f t="shared" si="5"/>
      </c>
    </row>
    <row r="8" spans="1:20" s="17" customFormat="1" ht="24" customHeight="1">
      <c r="A8" s="22">
        <v>3</v>
      </c>
      <c r="B8" s="31"/>
      <c r="C8" s="39"/>
      <c r="D8" s="32"/>
      <c r="E8" s="31"/>
      <c r="F8" s="54"/>
      <c r="G8" s="90"/>
      <c r="H8" s="90"/>
      <c r="I8" s="36"/>
      <c r="K8" s="48">
        <v>3</v>
      </c>
      <c r="L8" s="48">
        <f t="shared" si="0"/>
      </c>
      <c r="N8" s="49">
        <f t="shared" si="1"/>
      </c>
      <c r="O8" s="49">
        <f t="shared" si="2"/>
        <v>0</v>
      </c>
      <c r="P8" s="49">
        <f t="shared" si="3"/>
      </c>
      <c r="Q8" s="49" t="str">
        <f t="shared" si="4"/>
        <v>年</v>
      </c>
      <c r="R8" s="49">
        <f t="shared" si="5"/>
      </c>
      <c r="S8" s="49">
        <f t="shared" si="5"/>
      </c>
      <c r="T8" s="49">
        <f t="shared" si="5"/>
      </c>
    </row>
    <row r="9" spans="1:20" s="17" customFormat="1" ht="24" customHeight="1">
      <c r="A9" s="22">
        <v>4</v>
      </c>
      <c r="B9" s="31"/>
      <c r="C9" s="39"/>
      <c r="D9" s="32"/>
      <c r="E9" s="31"/>
      <c r="F9" s="54"/>
      <c r="G9" s="90"/>
      <c r="H9" s="90"/>
      <c r="I9" s="36"/>
      <c r="K9" s="48">
        <v>4</v>
      </c>
      <c r="L9" s="48">
        <f t="shared" si="0"/>
      </c>
      <c r="N9" s="49">
        <f t="shared" si="1"/>
      </c>
      <c r="O9" s="49">
        <f t="shared" si="2"/>
        <v>0</v>
      </c>
      <c r="P9" s="49">
        <f t="shared" si="3"/>
      </c>
      <c r="Q9" s="49" t="str">
        <f t="shared" si="4"/>
        <v>年</v>
      </c>
      <c r="R9" s="49">
        <f t="shared" si="5"/>
      </c>
      <c r="S9" s="49">
        <f t="shared" si="5"/>
      </c>
      <c r="T9" s="49">
        <f t="shared" si="5"/>
      </c>
    </row>
    <row r="10" spans="1:20" s="17" customFormat="1" ht="24" customHeight="1">
      <c r="A10" s="22">
        <v>5</v>
      </c>
      <c r="B10" s="31"/>
      <c r="C10" s="39"/>
      <c r="D10" s="32"/>
      <c r="E10" s="31"/>
      <c r="F10" s="54"/>
      <c r="G10" s="90"/>
      <c r="H10" s="90"/>
      <c r="I10" s="36"/>
      <c r="K10" s="48">
        <v>5</v>
      </c>
      <c r="L10" s="48">
        <f t="shared" si="0"/>
      </c>
      <c r="N10" s="49">
        <f t="shared" si="1"/>
      </c>
      <c r="O10" s="49">
        <f t="shared" si="2"/>
        <v>0</v>
      </c>
      <c r="P10" s="49">
        <f t="shared" si="3"/>
      </c>
      <c r="Q10" s="49" t="str">
        <f t="shared" si="4"/>
        <v>年</v>
      </c>
      <c r="R10" s="49">
        <f t="shared" si="5"/>
      </c>
      <c r="S10" s="49">
        <f t="shared" si="5"/>
      </c>
      <c r="T10" s="49">
        <f t="shared" si="5"/>
      </c>
    </row>
    <row r="11" spans="1:20" s="17" customFormat="1" ht="24" customHeight="1">
      <c r="A11" s="22">
        <v>6</v>
      </c>
      <c r="B11" s="31"/>
      <c r="C11" s="39"/>
      <c r="D11" s="32"/>
      <c r="E11" s="31"/>
      <c r="F11" s="54"/>
      <c r="G11" s="90"/>
      <c r="H11" s="90"/>
      <c r="I11" s="36"/>
      <c r="K11" s="48">
        <v>6</v>
      </c>
      <c r="L11" s="48">
        <f t="shared" si="0"/>
      </c>
      <c r="N11" s="49">
        <f t="shared" si="1"/>
      </c>
      <c r="O11" s="49">
        <f t="shared" si="2"/>
        <v>0</v>
      </c>
      <c r="P11" s="49">
        <f t="shared" si="3"/>
      </c>
      <c r="Q11" s="49" t="str">
        <f t="shared" si="4"/>
        <v>年</v>
      </c>
      <c r="R11" s="49">
        <f t="shared" si="5"/>
      </c>
      <c r="S11" s="49">
        <f t="shared" si="5"/>
      </c>
      <c r="T11" s="49">
        <f t="shared" si="5"/>
      </c>
    </row>
    <row r="12" spans="1:20" s="17" customFormat="1" ht="24" customHeight="1">
      <c r="A12" s="22">
        <v>7</v>
      </c>
      <c r="B12" s="31"/>
      <c r="C12" s="39"/>
      <c r="D12" s="32"/>
      <c r="E12" s="31"/>
      <c r="F12" s="54"/>
      <c r="G12" s="90"/>
      <c r="H12" s="90"/>
      <c r="I12" s="36"/>
      <c r="K12" s="48">
        <v>7</v>
      </c>
      <c r="L12" s="48">
        <f t="shared" si="0"/>
      </c>
      <c r="N12" s="49">
        <f t="shared" si="1"/>
      </c>
      <c r="O12" s="49">
        <f t="shared" si="2"/>
        <v>0</v>
      </c>
      <c r="P12" s="49">
        <f t="shared" si="3"/>
      </c>
      <c r="Q12" s="49" t="str">
        <f t="shared" si="4"/>
        <v>年</v>
      </c>
      <c r="R12" s="49">
        <f t="shared" si="5"/>
      </c>
      <c r="S12" s="49">
        <f t="shared" si="5"/>
      </c>
      <c r="T12" s="49">
        <f t="shared" si="5"/>
      </c>
    </row>
    <row r="13" spans="1:20" s="17" customFormat="1" ht="24" customHeight="1" thickBot="1">
      <c r="A13" s="23">
        <v>8</v>
      </c>
      <c r="B13" s="33"/>
      <c r="C13" s="40"/>
      <c r="D13" s="34"/>
      <c r="E13" s="33"/>
      <c r="F13" s="55"/>
      <c r="G13" s="91"/>
      <c r="H13" s="91"/>
      <c r="I13" s="37"/>
      <c r="K13" s="48">
        <v>8</v>
      </c>
      <c r="L13" s="48">
        <f t="shared" si="0"/>
      </c>
      <c r="N13" s="49">
        <f t="shared" si="1"/>
      </c>
      <c r="O13" s="49">
        <f t="shared" si="2"/>
        <v>0</v>
      </c>
      <c r="P13" s="49">
        <f t="shared" si="3"/>
      </c>
      <c r="Q13" s="49" t="str">
        <f t="shared" si="4"/>
        <v>年</v>
      </c>
      <c r="R13" s="49">
        <f t="shared" si="5"/>
      </c>
      <c r="S13" s="49">
        <f t="shared" si="5"/>
      </c>
      <c r="T13" s="49">
        <f t="shared" si="5"/>
      </c>
    </row>
    <row r="14" ht="14.25" thickBot="1"/>
    <row r="15" spans="1:6" ht="72" customHeight="1">
      <c r="A15" s="173" t="s">
        <v>107</v>
      </c>
      <c r="B15" s="174"/>
      <c r="C15" s="175"/>
      <c r="D15" s="176"/>
      <c r="E15" s="176"/>
      <c r="F15" s="177"/>
    </row>
    <row r="16" spans="1:6" ht="72" customHeight="1">
      <c r="A16" s="178" t="s">
        <v>108</v>
      </c>
      <c r="B16" s="179"/>
      <c r="C16" s="163"/>
      <c r="D16" s="164"/>
      <c r="E16" s="164"/>
      <c r="F16" s="165"/>
    </row>
    <row r="17" spans="1:6" ht="72" customHeight="1" thickBot="1">
      <c r="A17" s="161" t="s">
        <v>109</v>
      </c>
      <c r="B17" s="162"/>
      <c r="C17" s="166"/>
      <c r="D17" s="167"/>
      <c r="E17" s="167"/>
      <c r="F17" s="168"/>
    </row>
    <row r="21" spans="1:20" s="16" customFormat="1" ht="13.5">
      <c r="A21" s="15"/>
      <c r="B21" s="15"/>
      <c r="C21" s="15"/>
      <c r="N21" s="15"/>
      <c r="O21" s="15"/>
      <c r="P21" s="15"/>
      <c r="Q21" s="15"/>
      <c r="R21" s="15"/>
      <c r="S21" s="15"/>
      <c r="T21" s="15"/>
    </row>
  </sheetData>
  <sheetProtection password="CC4D" sheet="1"/>
  <mergeCells count="19">
    <mergeCell ref="A17:B17"/>
    <mergeCell ref="C17:F17"/>
    <mergeCell ref="D4:D5"/>
    <mergeCell ref="E4:E5"/>
    <mergeCell ref="F4:F5"/>
    <mergeCell ref="A15:B15"/>
    <mergeCell ref="C15:F15"/>
    <mergeCell ref="A16:B16"/>
    <mergeCell ref="C16:F16"/>
    <mergeCell ref="G4:H4"/>
    <mergeCell ref="A3:I3"/>
    <mergeCell ref="A1:I1"/>
    <mergeCell ref="K4:K5"/>
    <mergeCell ref="L4:L5"/>
    <mergeCell ref="I4:I5"/>
    <mergeCell ref="K3:L3"/>
    <mergeCell ref="A4:A5"/>
    <mergeCell ref="B4:B5"/>
    <mergeCell ref="C4:C5"/>
  </mergeCells>
  <dataValidations count="5">
    <dataValidation type="list" allowBlank="1" showInputMessage="1" showErrorMessage="1" sqref="D6:D13">
      <formula1>"　,1,2,3"</formula1>
    </dataValidation>
    <dataValidation type="list" allowBlank="1" showInputMessage="1" showErrorMessage="1" sqref="E6:E13">
      <formula1>"　,女子の部"</formula1>
    </dataValidation>
    <dataValidation type="list" allowBlank="1" showInputMessage="1" showErrorMessage="1" sqref="I6:I13">
      <formula1>所属部活動等</formula1>
    </dataValidation>
    <dataValidation allowBlank="1" showInputMessage="1" showErrorMessage="1" promptTitle="半角で入力" prompt="（記入例）&#10;　９分０３秒&#10;  →　 ９０３&#10;１２分１４秒&#10; →　１２１４" imeMode="off" sqref="G6:H13"/>
    <dataValidation type="list" allowBlank="1" showInputMessage="1" showErrorMessage="1" imeMode="off" sqref="F6:F13">
      <formula1>" ,1,2,3,4,5,6,7,8"</formula1>
    </dataValidation>
  </dataValidations>
  <printOptions horizontalCentered="1"/>
  <pageMargins left="0.2755905511811024" right="0.2755905511811024" top="0.3937007874015748" bottom="0.3937007874015748" header="0" footer="0"/>
  <pageSetup horizontalDpi="600" verticalDpi="600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view="pageBreakPreview" zoomScaleSheetLayoutView="100" zoomScalePageLayoutView="0" workbookViewId="0" topLeftCell="A11">
      <selection activeCell="A1" sqref="A1:L1"/>
    </sheetView>
  </sheetViews>
  <sheetFormatPr defaultColWidth="9.00390625" defaultRowHeight="13.5"/>
  <cols>
    <col min="1" max="1" width="14.00390625" style="56" customWidth="1"/>
    <col min="2" max="2" width="13.00390625" style="56" customWidth="1"/>
    <col min="3" max="3" width="6.625" style="56" customWidth="1"/>
    <col min="4" max="4" width="9.00390625" style="56" customWidth="1"/>
    <col min="5" max="5" width="5.875" style="56" customWidth="1"/>
    <col min="6" max="6" width="8.875" style="56" customWidth="1"/>
    <col min="7" max="8" width="5.625" style="56" customWidth="1"/>
    <col min="9" max="9" width="10.625" style="56" customWidth="1"/>
    <col min="10" max="10" width="0.875" style="56" customWidth="1"/>
    <col min="11" max="11" width="11.00390625" style="56" customWidth="1"/>
    <col min="12" max="12" width="9.625" style="56" customWidth="1"/>
    <col min="13" max="16384" width="9.00390625" style="56" customWidth="1"/>
  </cols>
  <sheetData>
    <row r="1" spans="1:12" ht="21">
      <c r="A1" s="301" t="s">
        <v>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</row>
    <row r="2" spans="1:12" ht="21">
      <c r="A2" s="303" t="s">
        <v>104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24" s="58" customFormat="1" ht="19.5" customHeight="1" thickBot="1">
      <c r="A3" s="304" t="s">
        <v>53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58" customFormat="1" ht="30" customHeight="1">
      <c r="A4" s="59" t="s">
        <v>15</v>
      </c>
      <c r="B4" s="306">
        <f>IF(①ﾃﾞｰﾀ!D5="","",①ﾃﾞｰﾀ!D5&amp;"　　地区")</f>
      </c>
      <c r="C4" s="307"/>
      <c r="D4" s="307"/>
      <c r="E4" s="308"/>
      <c r="F4" s="309" t="s">
        <v>0</v>
      </c>
      <c r="G4" s="310"/>
      <c r="H4" s="311">
        <f>IF(①ﾃﾞｰﾀ!D6="","",①ﾃﾞｰﾀ!D6&amp;①ﾃﾞｰﾀ!F6&amp;"　"&amp;①ﾃﾞｰﾀ!G6&amp;①ﾃﾞｰﾀ!J6)</f>
      </c>
      <c r="I4" s="307"/>
      <c r="J4" s="307"/>
      <c r="K4" s="307"/>
      <c r="L4" s="312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s="58" customFormat="1" ht="30" customHeight="1">
      <c r="A5" s="61" t="s">
        <v>54</v>
      </c>
      <c r="B5" s="245">
        <f>IF(①ﾃﾞｰﾀ!E8="","",①ﾃﾞｰﾀ!E8)</f>
      </c>
      <c r="C5" s="246"/>
      <c r="D5" s="247"/>
      <c r="E5" s="248">
        <f>IF(①ﾃﾞｰﾀ!E9="","",①ﾃﾞｰﾀ!E9)</f>
      </c>
      <c r="F5" s="249"/>
      <c r="G5" s="294" t="s">
        <v>55</v>
      </c>
      <c r="H5" s="294" t="s">
        <v>56</v>
      </c>
      <c r="I5" s="298">
        <f>IF(①ﾃﾞｰﾀ!E14="","",①ﾃﾞｰﾀ!E14)</f>
      </c>
      <c r="J5" s="298"/>
      <c r="K5" s="299"/>
      <c r="L5" s="30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s="58" customFormat="1" ht="15" customHeight="1">
      <c r="A6" s="183" t="s">
        <v>34</v>
      </c>
      <c r="B6" s="274">
        <f>IF(①ﾃﾞｰﾀ!E10="","",①ﾃﾞｰﾀ!E10)</f>
      </c>
      <c r="C6" s="275"/>
      <c r="D6" s="276"/>
      <c r="E6" s="279">
        <f>IF(①ﾃﾞｰﾀ!E11="","",①ﾃﾞｰﾀ!E11)</f>
      </c>
      <c r="F6" s="280"/>
      <c r="G6" s="295"/>
      <c r="H6" s="297"/>
      <c r="I6" s="299"/>
      <c r="J6" s="299"/>
      <c r="K6" s="299"/>
      <c r="L6" s="300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s="58" customFormat="1" ht="15" customHeight="1">
      <c r="A7" s="183"/>
      <c r="B7" s="234"/>
      <c r="C7" s="277"/>
      <c r="D7" s="278"/>
      <c r="E7" s="281"/>
      <c r="F7" s="282"/>
      <c r="G7" s="295"/>
      <c r="H7" s="283" t="s">
        <v>57</v>
      </c>
      <c r="I7" s="285">
        <f>IF(①ﾃﾞｰﾀ!E15="","",IF(LEN(①ﾃﾞｰﾀ!E15)=5,MID(①ﾃﾞｰﾀ!E15,1,1)&amp;" 時間 "&amp;MID(①ﾃﾞｰﾀ!E15,2,2)&amp;" 分 "&amp;MID(①ﾃﾞｰﾀ!E15,4,2)&amp;" 秒 ",IF(LEN(①ﾃﾞｰﾀ!E15)=4,MID(①ﾃﾞｰﾀ!E15,1,2)&amp;" 分 "&amp;MID(①ﾃﾞｰﾀ!E15,3,2)&amp;" 秒","")))</f>
      </c>
      <c r="J7" s="285"/>
      <c r="K7" s="286"/>
      <c r="L7" s="287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s="58" customFormat="1" ht="30" customHeight="1" thickBot="1">
      <c r="A8" s="63" t="s">
        <v>58</v>
      </c>
      <c r="B8" s="290">
        <f>IF(①ﾃﾞｰﾀ!E12="","",①ﾃﾞｰﾀ!E12)</f>
      </c>
      <c r="C8" s="291"/>
      <c r="D8" s="291"/>
      <c r="E8" s="292">
        <f>IF(①ﾃﾞｰﾀ!E13="","",①ﾃﾞｰﾀ!E13)</f>
      </c>
      <c r="F8" s="293"/>
      <c r="G8" s="296"/>
      <c r="H8" s="284"/>
      <c r="I8" s="288"/>
      <c r="J8" s="288"/>
      <c r="K8" s="288"/>
      <c r="L8" s="289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s="58" customFormat="1" ht="9.75" customHeight="1" thickBot="1">
      <c r="A9" s="65"/>
      <c r="B9" s="66"/>
      <c r="C9" s="67"/>
      <c r="D9" s="68"/>
      <c r="E9" s="68"/>
      <c r="F9" s="69"/>
      <c r="G9" s="70"/>
      <c r="H9" s="70"/>
      <c r="I9" s="68"/>
      <c r="J9" s="68"/>
      <c r="K9" s="69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s="58" customFormat="1" ht="87" customHeight="1">
      <c r="A10" s="73" t="s">
        <v>59</v>
      </c>
      <c r="B10" s="250">
        <f>IF('②選手登録（男子）'!C17="","",'②選手登録（男子）'!C17)</f>
      </c>
      <c r="C10" s="251"/>
      <c r="D10" s="251"/>
      <c r="E10" s="251"/>
      <c r="F10" s="251"/>
      <c r="G10" s="251"/>
      <c r="H10" s="251"/>
      <c r="I10" s="251"/>
      <c r="J10" s="252"/>
      <c r="K10" s="252"/>
      <c r="L10" s="253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58" customFormat="1" ht="87" customHeight="1">
      <c r="A11" s="74" t="s">
        <v>60</v>
      </c>
      <c r="B11" s="254">
        <f>IF('②選手登録（男子）'!C18="","",'②選手登録（男子）'!C18)</f>
      </c>
      <c r="C11" s="255"/>
      <c r="D11" s="255"/>
      <c r="E11" s="255"/>
      <c r="F11" s="255"/>
      <c r="G11" s="255"/>
      <c r="H11" s="255"/>
      <c r="I11" s="255"/>
      <c r="J11" s="255"/>
      <c r="K11" s="255"/>
      <c r="L11" s="256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58" customFormat="1" ht="87" customHeight="1" thickBot="1">
      <c r="A12" s="75" t="s">
        <v>61</v>
      </c>
      <c r="B12" s="257">
        <f>IF('②選手登録（男子）'!C19="","",'②選手登録（男子）'!C19)</f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58" customFormat="1" ht="9.75" customHeight="1" thickBot="1">
      <c r="A13" s="65"/>
      <c r="B13" s="66"/>
      <c r="C13" s="67"/>
      <c r="D13" s="68"/>
      <c r="E13" s="68"/>
      <c r="F13" s="69"/>
      <c r="G13" s="70"/>
      <c r="H13" s="70"/>
      <c r="I13" s="68"/>
      <c r="J13" s="68"/>
      <c r="K13" s="69"/>
      <c r="L13" s="69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15.75" customHeight="1">
      <c r="A14" s="260" t="s">
        <v>46</v>
      </c>
      <c r="B14" s="261" t="s">
        <v>62</v>
      </c>
      <c r="C14" s="262"/>
      <c r="D14" s="263"/>
      <c r="E14" s="264"/>
      <c r="F14" s="265" t="s">
        <v>48</v>
      </c>
      <c r="G14" s="267" t="s">
        <v>63</v>
      </c>
      <c r="H14" s="268"/>
      <c r="I14" s="268"/>
      <c r="J14" s="269"/>
      <c r="K14" s="270" t="s">
        <v>64</v>
      </c>
      <c r="L14" s="271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5.75" customHeight="1">
      <c r="A15" s="183"/>
      <c r="B15" s="239" t="s">
        <v>47</v>
      </c>
      <c r="C15" s="240"/>
      <c r="D15" s="240"/>
      <c r="E15" s="241"/>
      <c r="F15" s="266"/>
      <c r="G15" s="93" t="s">
        <v>110</v>
      </c>
      <c r="H15" s="94"/>
      <c r="I15" s="95" t="s">
        <v>111</v>
      </c>
      <c r="J15" s="96"/>
      <c r="K15" s="272"/>
      <c r="L15" s="273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5" customHeight="1">
      <c r="A16" s="183">
        <v>1</v>
      </c>
      <c r="B16" s="194">
        <f>IF(プログラム!E6="","",プログラム!E6)</f>
      </c>
      <c r="C16" s="195"/>
      <c r="D16" s="196"/>
      <c r="E16" s="197"/>
      <c r="F16" s="238">
        <f>IF(プログラム!C6="","",プログラム!C6)</f>
      </c>
      <c r="G16" s="200">
        <f>IF(プログラム!F6="","",プログラム!F6)</f>
      </c>
      <c r="H16" s="242"/>
      <c r="I16" s="204">
        <f>IF(プログラム!G6="","",プログラム!G6)</f>
      </c>
      <c r="J16" s="218"/>
      <c r="K16" s="232">
        <f>IF(プログラム!H6="","",プログラム!H6)</f>
      </c>
      <c r="L16" s="233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30" customHeight="1">
      <c r="A17" s="183"/>
      <c r="B17" s="223">
        <f>IF(プログラム!B6="","",プログラム!B6)</f>
      </c>
      <c r="C17" s="236"/>
      <c r="D17" s="236"/>
      <c r="E17" s="237"/>
      <c r="F17" s="238"/>
      <c r="G17" s="243"/>
      <c r="H17" s="244"/>
      <c r="I17" s="217"/>
      <c r="J17" s="231"/>
      <c r="K17" s="234"/>
      <c r="L17" s="23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183">
        <v>2</v>
      </c>
      <c r="B18" s="194">
        <f>IF(プログラム!E7="","",プログラム!E7)</f>
      </c>
      <c r="C18" s="195"/>
      <c r="D18" s="196"/>
      <c r="E18" s="197"/>
      <c r="F18" s="238">
        <f>IF(プログラム!C7="","",プログラム!C7)</f>
      </c>
      <c r="G18" s="200">
        <f>IF(プログラム!F7="","",プログラム!F7)</f>
      </c>
      <c r="H18" s="201"/>
      <c r="I18" s="204">
        <f>IF(プログラム!G7="","",プログラム!G7)</f>
      </c>
      <c r="J18" s="218"/>
      <c r="K18" s="206">
        <f>IF(プログラム!H7="","",プログラム!H7)</f>
      </c>
      <c r="L18" s="20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30" customHeight="1">
      <c r="A19" s="183"/>
      <c r="B19" s="223">
        <f>IF(プログラム!B7="","",プログラム!B7)</f>
      </c>
      <c r="C19" s="224"/>
      <c r="D19" s="225"/>
      <c r="E19" s="226"/>
      <c r="F19" s="238"/>
      <c r="G19" s="215"/>
      <c r="H19" s="216"/>
      <c r="I19" s="217"/>
      <c r="J19" s="231"/>
      <c r="K19" s="221"/>
      <c r="L19" s="222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183">
        <v>3</v>
      </c>
      <c r="B20" s="194">
        <f>IF(プログラム!E8="","",プログラム!E8)</f>
      </c>
      <c r="C20" s="195"/>
      <c r="D20" s="196"/>
      <c r="E20" s="197"/>
      <c r="F20" s="198">
        <f>IF(プログラム!C8="","",プログラム!C8)</f>
      </c>
      <c r="G20" s="200">
        <f>IF(プログラム!F8="","",プログラム!F8)</f>
      </c>
      <c r="H20" s="201"/>
      <c r="I20" s="204">
        <f>IF(プログラム!G8="","",プログラム!G8)</f>
      </c>
      <c r="J20" s="218"/>
      <c r="K20" s="206">
        <f>IF(プログラム!H8="","",プログラム!H8)</f>
      </c>
      <c r="L20" s="20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30" customHeight="1">
      <c r="A21" s="183"/>
      <c r="B21" s="223">
        <f>IF(プログラム!B8="","",プログラム!B8)</f>
      </c>
      <c r="C21" s="224"/>
      <c r="D21" s="225"/>
      <c r="E21" s="226"/>
      <c r="F21" s="214"/>
      <c r="G21" s="215"/>
      <c r="H21" s="216"/>
      <c r="I21" s="217"/>
      <c r="J21" s="231"/>
      <c r="K21" s="221"/>
      <c r="L21" s="222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183">
        <v>4</v>
      </c>
      <c r="B22" s="194">
        <f>IF(プログラム!E9="","",プログラム!E9)</f>
      </c>
      <c r="C22" s="195"/>
      <c r="D22" s="196"/>
      <c r="E22" s="197"/>
      <c r="F22" s="198">
        <f>IF(プログラム!C9="","",プログラム!C9)</f>
      </c>
      <c r="G22" s="200">
        <f>IF(プログラム!F9="","",プログラム!F9)</f>
      </c>
      <c r="H22" s="201"/>
      <c r="I22" s="204">
        <f>IF(プログラム!G9="","",プログラム!G9)</f>
      </c>
      <c r="J22" s="218"/>
      <c r="K22" s="206">
        <f>IF(プログラム!H9="","",プログラム!H9)</f>
      </c>
      <c r="L22" s="207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30" customHeight="1">
      <c r="A23" s="183"/>
      <c r="B23" s="223">
        <f>IF(プログラム!B9="","",プログラム!B9)</f>
      </c>
      <c r="C23" s="224"/>
      <c r="D23" s="225"/>
      <c r="E23" s="226"/>
      <c r="F23" s="214"/>
      <c r="G23" s="215"/>
      <c r="H23" s="216"/>
      <c r="I23" s="217"/>
      <c r="J23" s="231"/>
      <c r="K23" s="221"/>
      <c r="L23" s="222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183">
        <v>5</v>
      </c>
      <c r="B24" s="194">
        <f>IF(プログラム!E10="","",プログラム!E10)</f>
      </c>
      <c r="C24" s="195"/>
      <c r="D24" s="196"/>
      <c r="E24" s="197"/>
      <c r="F24" s="198">
        <f>IF(プログラム!C10="","",プログラム!C10)</f>
      </c>
      <c r="G24" s="200">
        <f>IF(プログラム!F10="","",プログラム!F10)</f>
      </c>
      <c r="H24" s="201"/>
      <c r="I24" s="204">
        <f>IF(プログラム!G10="","",プログラム!G10)</f>
      </c>
      <c r="J24" s="218"/>
      <c r="K24" s="206">
        <f>IF(プログラム!H10="","",プログラム!H10)</f>
      </c>
      <c r="L24" s="20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30" customHeight="1">
      <c r="A25" s="183"/>
      <c r="B25" s="223">
        <f>IF(プログラム!B10="","",プログラム!B10)</f>
      </c>
      <c r="C25" s="225"/>
      <c r="D25" s="225"/>
      <c r="E25" s="226"/>
      <c r="F25" s="214"/>
      <c r="G25" s="215"/>
      <c r="H25" s="216"/>
      <c r="I25" s="217"/>
      <c r="J25" s="231"/>
      <c r="K25" s="221"/>
      <c r="L25" s="222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183">
        <v>6</v>
      </c>
      <c r="B26" s="194">
        <f>IF(プログラム!E11="","",プログラム!E11)</f>
      </c>
      <c r="C26" s="195"/>
      <c r="D26" s="196"/>
      <c r="E26" s="197"/>
      <c r="F26" s="198">
        <f>IF(プログラム!C11="","",プログラム!C11)</f>
      </c>
      <c r="G26" s="200">
        <f>IF(プログラム!F11="","",プログラム!F11)</f>
      </c>
      <c r="H26" s="201"/>
      <c r="I26" s="204">
        <f>IF(プログラム!G11="","",プログラム!G11)</f>
      </c>
      <c r="J26" s="218"/>
      <c r="K26" s="206">
        <f>IF(プログラム!H11="","",プログラム!H11)</f>
      </c>
      <c r="L26" s="207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30" customHeight="1">
      <c r="A27" s="183"/>
      <c r="B27" s="223">
        <f>IF(プログラム!B11="","",プログラム!B11)</f>
      </c>
      <c r="C27" s="224"/>
      <c r="D27" s="225"/>
      <c r="E27" s="226"/>
      <c r="F27" s="214"/>
      <c r="G27" s="215"/>
      <c r="H27" s="216"/>
      <c r="I27" s="217"/>
      <c r="J27" s="231"/>
      <c r="K27" s="221"/>
      <c r="L27" s="222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183">
        <v>7</v>
      </c>
      <c r="B28" s="194">
        <f>IF(プログラム!E12="","",プログラム!E12)</f>
      </c>
      <c r="C28" s="195"/>
      <c r="D28" s="196"/>
      <c r="E28" s="197"/>
      <c r="F28" s="198">
        <f>IF(プログラム!C12="","",プログラム!C12)</f>
      </c>
      <c r="G28" s="200">
        <f>IF(プログラム!F12="","",プログラム!F12)</f>
      </c>
      <c r="H28" s="201"/>
      <c r="I28" s="204">
        <f>IF(プログラム!G12="","",プログラム!G12)</f>
      </c>
      <c r="J28" s="218"/>
      <c r="K28" s="206">
        <f>IF(プログラム!H12="","",プログラム!H12)</f>
      </c>
      <c r="L28" s="207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30" customHeight="1">
      <c r="A29" s="183"/>
      <c r="B29" s="223">
        <f>IF(プログラム!B12="","",プログラム!B12)</f>
      </c>
      <c r="C29" s="224"/>
      <c r="D29" s="225"/>
      <c r="E29" s="226"/>
      <c r="F29" s="214"/>
      <c r="G29" s="215"/>
      <c r="H29" s="216"/>
      <c r="I29" s="217"/>
      <c r="J29" s="231"/>
      <c r="K29" s="221"/>
      <c r="L29" s="222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183">
        <v>8</v>
      </c>
      <c r="B30" s="194">
        <f>IF(プログラム!E13="","",プログラム!E13)</f>
      </c>
      <c r="C30" s="195"/>
      <c r="D30" s="196"/>
      <c r="E30" s="197"/>
      <c r="F30" s="198">
        <f>IF(プログラム!C13="","",プログラム!C13)</f>
      </c>
      <c r="G30" s="200">
        <f>IF(プログラム!F13="","",プログラム!F13)</f>
      </c>
      <c r="H30" s="201"/>
      <c r="I30" s="204">
        <f>IF(プログラム!G13="","",プログラム!G13)</f>
      </c>
      <c r="J30" s="218"/>
      <c r="K30" s="206">
        <f>IF(プログラム!H13="","",プログラム!H13)</f>
      </c>
      <c r="L30" s="207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30" customHeight="1">
      <c r="A31" s="184"/>
      <c r="B31" s="227">
        <f>IF(プログラム!B13="","",プログラム!B13)</f>
      </c>
      <c r="C31" s="228"/>
      <c r="D31" s="229"/>
      <c r="E31" s="230"/>
      <c r="F31" s="214"/>
      <c r="G31" s="215"/>
      <c r="H31" s="216"/>
      <c r="I31" s="217"/>
      <c r="J31" s="219"/>
      <c r="K31" s="221"/>
      <c r="L31" s="222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183">
        <v>9</v>
      </c>
      <c r="B32" s="194">
        <f>IF(プログラム!E14="","",プログラム!E14)</f>
      </c>
      <c r="C32" s="195"/>
      <c r="D32" s="196"/>
      <c r="E32" s="197"/>
      <c r="F32" s="198">
        <f>IF(プログラム!C14="","",プログラム!C14)</f>
      </c>
      <c r="G32" s="200">
        <f>IF(プログラム!F14="","",プログラム!F14)</f>
      </c>
      <c r="H32" s="201"/>
      <c r="I32" s="204">
        <f>IF(プログラム!G14="","",プログラム!G14)</f>
      </c>
      <c r="J32" s="218"/>
      <c r="K32" s="206">
        <f>IF(プログラム!H14="","",プログラム!H14)</f>
      </c>
      <c r="L32" s="207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30" customHeight="1">
      <c r="A33" s="184"/>
      <c r="B33" s="227">
        <f>IF(プログラム!B14="","",プログラム!B14)</f>
      </c>
      <c r="C33" s="228"/>
      <c r="D33" s="229"/>
      <c r="E33" s="230"/>
      <c r="F33" s="214"/>
      <c r="G33" s="215"/>
      <c r="H33" s="216"/>
      <c r="I33" s="217"/>
      <c r="J33" s="219"/>
      <c r="K33" s="221"/>
      <c r="L33" s="222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183">
        <v>10</v>
      </c>
      <c r="B34" s="194">
        <f>IF(プログラム!E15="","",プログラム!E15)</f>
      </c>
      <c r="C34" s="195"/>
      <c r="D34" s="196"/>
      <c r="E34" s="197"/>
      <c r="F34" s="198">
        <f>IF(プログラム!C15="","",プログラム!C15)</f>
      </c>
      <c r="G34" s="200">
        <f>IF(プログラム!F15="","",プログラム!F15)</f>
      </c>
      <c r="H34" s="201"/>
      <c r="I34" s="204">
        <f>IF(プログラム!G15="","",プログラム!G15)</f>
      </c>
      <c r="J34" s="218"/>
      <c r="K34" s="206">
        <f>IF(プログラム!H15="","",プログラム!H15)</f>
      </c>
      <c r="L34" s="207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30" customHeight="1" thickBot="1">
      <c r="A35" s="193"/>
      <c r="B35" s="210">
        <f>IF(プログラム!B15="","",プログラム!B15)</f>
      </c>
      <c r="C35" s="211"/>
      <c r="D35" s="212"/>
      <c r="E35" s="213"/>
      <c r="F35" s="199"/>
      <c r="G35" s="202"/>
      <c r="H35" s="203"/>
      <c r="I35" s="205"/>
      <c r="J35" s="220"/>
      <c r="K35" s="208"/>
      <c r="L35" s="209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12" ht="13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24" s="80" customFormat="1" ht="18.75" customHeight="1">
      <c r="A37" s="77" t="s">
        <v>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1:24" s="80" customFormat="1" ht="13.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s="80" customFormat="1" ht="18.75" customHeight="1">
      <c r="A39" s="185" t="str">
        <f>IF(①ﾃﾞｰﾀ!I25="","令和　年　月　日","令和"&amp;WIDECHAR(①ﾃﾞｰﾀ!E25)&amp;"年"&amp;WIDECHAR(①ﾃﾞｰﾀ!G25)&amp;"月"&amp;WIDECHAR(①ﾃﾞｰﾀ!I25)&amp;"日")</f>
        <v>令和　年　月　日</v>
      </c>
      <c r="B39" s="186"/>
      <c r="C39" s="186"/>
      <c r="D39" s="186"/>
      <c r="E39" s="82"/>
      <c r="F39" s="68"/>
      <c r="G39" s="68"/>
      <c r="H39" s="68"/>
      <c r="I39" s="68"/>
      <c r="J39" s="68"/>
      <c r="K39" s="68"/>
      <c r="L39" s="68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s="80" customFormat="1" ht="13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s="80" customFormat="1" ht="25.5" customHeight="1">
      <c r="A41" s="83"/>
      <c r="B41" s="83"/>
      <c r="C41" s="187" t="str">
        <f>IF(①ﾃﾞｰﾀ!G6="","中学校　校長",①ﾃﾞｰﾀ!D6&amp;①ﾃﾞｰﾀ!F6&amp;①ﾃﾞｰﾀ!G6&amp;①ﾃﾞｰﾀ!J6&amp;"　校長")</f>
        <v>中学校　校長</v>
      </c>
      <c r="D41" s="187"/>
      <c r="E41" s="188"/>
      <c r="F41" s="189"/>
      <c r="G41" s="189"/>
      <c r="H41" s="190">
        <f>IF(①ﾃﾞｰﾀ!D7="","",①ﾃﾞｰﾀ!D7)</f>
      </c>
      <c r="I41" s="191"/>
      <c r="J41" s="191"/>
      <c r="K41" s="191"/>
      <c r="L41" s="84" t="s">
        <v>67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s="80" customFormat="1" ht="13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s="80" customFormat="1" ht="18.75" customHeight="1">
      <c r="A43" s="77" t="s">
        <v>68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s="80" customFormat="1" ht="13.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s="80" customFormat="1" ht="18.75" customHeight="1">
      <c r="A45" s="185" t="str">
        <f>IF(①ﾃﾞｰﾀ!I26="","令和　年　月　日","令和"&amp;WIDECHAR(①ﾃﾞｰﾀ!E26)&amp;"年"&amp;WIDECHAR(①ﾃﾞｰﾀ!G26)&amp;"月"&amp;WIDECHAR(①ﾃﾞｰﾀ!I26)&amp;"日")</f>
        <v>令和　年　月　日</v>
      </c>
      <c r="B45" s="185"/>
      <c r="C45" s="185"/>
      <c r="D45" s="185"/>
      <c r="E45" s="85"/>
      <c r="F45" s="68"/>
      <c r="G45" s="68"/>
      <c r="H45" s="68"/>
      <c r="I45" s="68"/>
      <c r="J45" s="68"/>
      <c r="K45" s="68"/>
      <c r="L45" s="68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s="80" customFormat="1" ht="13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32" s="80" customFormat="1" ht="24" customHeight="1">
      <c r="A47" s="86"/>
      <c r="B47" s="86"/>
      <c r="C47" s="187" t="str">
        <f>IF(①ﾃﾞｰﾀ!D5="","地区中学校体育連盟　会長",①ﾃﾞｰﾀ!D5&amp;"地区中学校体育連盟　会長")</f>
        <v>地区中学校体育連盟　会長</v>
      </c>
      <c r="D47" s="189"/>
      <c r="E47" s="189"/>
      <c r="F47" s="189"/>
      <c r="G47" s="189"/>
      <c r="H47" s="192">
        <f>IF(①ﾃﾞｰﾀ!D24="","",①ﾃﾞｰﾀ!D24)</f>
      </c>
      <c r="I47" s="191"/>
      <c r="J47" s="191"/>
      <c r="K47" s="191"/>
      <c r="L47" s="84" t="s">
        <v>67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AD47" s="87"/>
      <c r="AE47" s="87"/>
      <c r="AF47" s="87"/>
    </row>
    <row r="48" spans="2:32" s="80" customFormat="1" ht="13.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76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AD48" s="87"/>
      <c r="AE48" s="87"/>
      <c r="AF48" s="87"/>
    </row>
  </sheetData>
  <sheetProtection password="CC4D" sheet="1"/>
  <mergeCells count="113">
    <mergeCell ref="A1:L1"/>
    <mergeCell ref="A2:L2"/>
    <mergeCell ref="A3:L3"/>
    <mergeCell ref="B4:E4"/>
    <mergeCell ref="F4:G4"/>
    <mergeCell ref="H4:L4"/>
    <mergeCell ref="A6:A7"/>
    <mergeCell ref="B6:D7"/>
    <mergeCell ref="E6:F7"/>
    <mergeCell ref="H7:H8"/>
    <mergeCell ref="I7:L8"/>
    <mergeCell ref="B8:D8"/>
    <mergeCell ref="E8:F8"/>
    <mergeCell ref="G5:G8"/>
    <mergeCell ref="H5:H6"/>
    <mergeCell ref="I5:L6"/>
    <mergeCell ref="B5:D5"/>
    <mergeCell ref="E5:F5"/>
    <mergeCell ref="B10:L10"/>
    <mergeCell ref="B11:L11"/>
    <mergeCell ref="B12:L12"/>
    <mergeCell ref="A14:A15"/>
    <mergeCell ref="B14:E14"/>
    <mergeCell ref="F14:F15"/>
    <mergeCell ref="G14:J14"/>
    <mergeCell ref="K14:L15"/>
    <mergeCell ref="B15:E15"/>
    <mergeCell ref="A16:A17"/>
    <mergeCell ref="B16:E16"/>
    <mergeCell ref="F16:F17"/>
    <mergeCell ref="G16:H17"/>
    <mergeCell ref="I16:I17"/>
    <mergeCell ref="J16:J17"/>
    <mergeCell ref="K16:L17"/>
    <mergeCell ref="B17:E17"/>
    <mergeCell ref="A18:A19"/>
    <mergeCell ref="B18:E18"/>
    <mergeCell ref="F18:F19"/>
    <mergeCell ref="G18:H19"/>
    <mergeCell ref="I18:I19"/>
    <mergeCell ref="J18:J19"/>
    <mergeCell ref="K18:L19"/>
    <mergeCell ref="B19:E19"/>
    <mergeCell ref="A20:A21"/>
    <mergeCell ref="B20:E20"/>
    <mergeCell ref="F20:F21"/>
    <mergeCell ref="G20:H21"/>
    <mergeCell ref="I20:I21"/>
    <mergeCell ref="J20:J21"/>
    <mergeCell ref="K20:L21"/>
    <mergeCell ref="B21:E21"/>
    <mergeCell ref="A22:A23"/>
    <mergeCell ref="B22:E22"/>
    <mergeCell ref="F22:F23"/>
    <mergeCell ref="G22:H23"/>
    <mergeCell ref="I22:I23"/>
    <mergeCell ref="J22:J23"/>
    <mergeCell ref="K22:L23"/>
    <mergeCell ref="B23:E23"/>
    <mergeCell ref="A24:A25"/>
    <mergeCell ref="B24:E24"/>
    <mergeCell ref="F24:F25"/>
    <mergeCell ref="G24:H25"/>
    <mergeCell ref="I24:I25"/>
    <mergeCell ref="J24:J25"/>
    <mergeCell ref="K24:L25"/>
    <mergeCell ref="B25:E25"/>
    <mergeCell ref="A26:A27"/>
    <mergeCell ref="B26:E26"/>
    <mergeCell ref="F26:F27"/>
    <mergeCell ref="G26:H27"/>
    <mergeCell ref="I26:I27"/>
    <mergeCell ref="J26:J27"/>
    <mergeCell ref="K26:L27"/>
    <mergeCell ref="B27:E27"/>
    <mergeCell ref="J30:J31"/>
    <mergeCell ref="B31:E31"/>
    <mergeCell ref="A28:A29"/>
    <mergeCell ref="B28:E28"/>
    <mergeCell ref="F28:F29"/>
    <mergeCell ref="G28:H29"/>
    <mergeCell ref="I28:I29"/>
    <mergeCell ref="J28:J29"/>
    <mergeCell ref="K28:L29"/>
    <mergeCell ref="B29:E29"/>
    <mergeCell ref="K30:L31"/>
    <mergeCell ref="K32:L33"/>
    <mergeCell ref="B33:E33"/>
    <mergeCell ref="A30:A31"/>
    <mergeCell ref="B30:E30"/>
    <mergeCell ref="F30:F31"/>
    <mergeCell ref="G30:H31"/>
    <mergeCell ref="I30:I31"/>
    <mergeCell ref="G34:H35"/>
    <mergeCell ref="I34:I35"/>
    <mergeCell ref="K34:L35"/>
    <mergeCell ref="B35:E35"/>
    <mergeCell ref="B32:E32"/>
    <mergeCell ref="F32:F33"/>
    <mergeCell ref="G32:H33"/>
    <mergeCell ref="I32:I33"/>
    <mergeCell ref="J32:J33"/>
    <mergeCell ref="J34:J35"/>
    <mergeCell ref="A32:A33"/>
    <mergeCell ref="A39:D39"/>
    <mergeCell ref="C41:G41"/>
    <mergeCell ref="H41:K41"/>
    <mergeCell ref="A45:D45"/>
    <mergeCell ref="C47:G47"/>
    <mergeCell ref="H47:K47"/>
    <mergeCell ref="A34:A35"/>
    <mergeCell ref="B34:E34"/>
    <mergeCell ref="F34:F35"/>
  </mergeCells>
  <conditionalFormatting sqref="X8">
    <cfRule type="expression" priority="1" dxfId="48" stopIfTrue="1">
      <formula>AA6&lt;&gt;"教職員外"</formula>
    </cfRule>
  </conditionalFormatting>
  <conditionalFormatting sqref="X6:X7">
    <cfRule type="expression" priority="2" dxfId="48" stopIfTrue="1">
      <formula>AA6&lt;&gt;"校長"</formula>
    </cfRule>
  </conditionalFormatting>
  <conditionalFormatting sqref="W8">
    <cfRule type="expression" priority="3" dxfId="48" stopIfTrue="1">
      <formula>AA6&lt;&gt;"教職員外"</formula>
    </cfRule>
  </conditionalFormatting>
  <conditionalFormatting sqref="W6:W7">
    <cfRule type="expression" priority="4" dxfId="48" stopIfTrue="1">
      <formula>AA6&lt;&gt;"校長"</formula>
    </cfRule>
  </conditionalFormatting>
  <conditionalFormatting sqref="V8">
    <cfRule type="expression" priority="5" dxfId="48" stopIfTrue="1">
      <formula>AA6&lt;&gt;"教職員外"</formula>
    </cfRule>
  </conditionalFormatting>
  <conditionalFormatting sqref="V6:V7">
    <cfRule type="expression" priority="6" dxfId="48" stopIfTrue="1">
      <formula>AA6&lt;&gt;"校長"</formula>
    </cfRule>
  </conditionalFormatting>
  <conditionalFormatting sqref="U8">
    <cfRule type="expression" priority="7" dxfId="48" stopIfTrue="1">
      <formula>AA6&lt;&gt;"教職員外"</formula>
    </cfRule>
  </conditionalFormatting>
  <conditionalFormatting sqref="U6:U7">
    <cfRule type="expression" priority="8" dxfId="48" stopIfTrue="1">
      <formula>AA6&lt;&gt;"校長"</formula>
    </cfRule>
  </conditionalFormatting>
  <conditionalFormatting sqref="T8">
    <cfRule type="expression" priority="9" dxfId="48" stopIfTrue="1">
      <formula>AA6&lt;&gt;"教職員外"</formula>
    </cfRule>
  </conditionalFormatting>
  <conditionalFormatting sqref="T6:T7">
    <cfRule type="expression" priority="10" dxfId="48" stopIfTrue="1">
      <formula>AA6&lt;&gt;"校長"</formula>
    </cfRule>
  </conditionalFormatting>
  <conditionalFormatting sqref="S8">
    <cfRule type="expression" priority="11" dxfId="48" stopIfTrue="1">
      <formula>AA6&lt;&gt;"教職員外"</formula>
    </cfRule>
  </conditionalFormatting>
  <conditionalFormatting sqref="S6:S7">
    <cfRule type="expression" priority="12" dxfId="48" stopIfTrue="1">
      <formula>AA6&lt;&gt;"校長"</formula>
    </cfRule>
  </conditionalFormatting>
  <conditionalFormatting sqref="R8">
    <cfRule type="expression" priority="13" dxfId="48" stopIfTrue="1">
      <formula>AA6&lt;&gt;"教職員外"</formula>
    </cfRule>
  </conditionalFormatting>
  <conditionalFormatting sqref="R6:R7">
    <cfRule type="expression" priority="14" dxfId="48" stopIfTrue="1">
      <formula>AA6&lt;&gt;"校長"</formula>
    </cfRule>
  </conditionalFormatting>
  <conditionalFormatting sqref="Q8">
    <cfRule type="expression" priority="15" dxfId="48" stopIfTrue="1">
      <formula>AA6&lt;&gt;"教職員外"</formula>
    </cfRule>
  </conditionalFormatting>
  <conditionalFormatting sqref="Q6:Q7">
    <cfRule type="expression" priority="16" dxfId="48" stopIfTrue="1">
      <formula>AA6&lt;&gt;"校長"</formula>
    </cfRule>
  </conditionalFormatting>
  <conditionalFormatting sqref="P8">
    <cfRule type="expression" priority="17" dxfId="48" stopIfTrue="1">
      <formula>AA6&lt;&gt;"教職員外"</formula>
    </cfRule>
  </conditionalFormatting>
  <conditionalFormatting sqref="P6:P7">
    <cfRule type="expression" priority="18" dxfId="48" stopIfTrue="1">
      <formula>AA6&lt;&gt;"校長"</formula>
    </cfRule>
  </conditionalFormatting>
  <conditionalFormatting sqref="O8">
    <cfRule type="expression" priority="19" dxfId="48" stopIfTrue="1">
      <formula>AA6&lt;&gt;"教職員外"</formula>
    </cfRule>
  </conditionalFormatting>
  <conditionalFormatting sqref="O6:O7">
    <cfRule type="expression" priority="20" dxfId="48" stopIfTrue="1">
      <formula>AA6&lt;&gt;"校長"</formula>
    </cfRule>
  </conditionalFormatting>
  <conditionalFormatting sqref="M8">
    <cfRule type="expression" priority="21" dxfId="48" stopIfTrue="1">
      <formula>AA6&lt;&gt;"教職員外"</formula>
    </cfRule>
  </conditionalFormatting>
  <conditionalFormatting sqref="N8">
    <cfRule type="expression" priority="22" dxfId="48" stopIfTrue="1">
      <formula>AA6&lt;&gt;"教職員外"</formula>
    </cfRule>
  </conditionalFormatting>
  <conditionalFormatting sqref="M6:M7">
    <cfRule type="expression" priority="23" dxfId="48" stopIfTrue="1">
      <formula>AA6&lt;&gt;"校長"</formula>
    </cfRule>
  </conditionalFormatting>
  <conditionalFormatting sqref="N6:N7">
    <cfRule type="expression" priority="24" dxfId="48" stopIfTrue="1">
      <formula>AA6&lt;&gt;"校長"</formula>
    </cfRule>
  </conditionalFormatting>
  <dataValidations count="4">
    <dataValidation allowBlank="1" showInputMessage="1" showErrorMessage="1" imeMode="on" sqref="B4 H4"/>
    <dataValidation allowBlank="1" showInputMessage="1" showErrorMessage="1" imeMode="fullKatakana" sqref="B24:C24 B32:C32 B30:C30 B28:C28 B20:C20 B18:C18 B22:C22 B26:C26 B16:C16 B34:C34"/>
    <dataValidation allowBlank="1" showInputMessage="1" showErrorMessage="1" imeMode="disabled" sqref="F13 B9:C9 F9 B13:C13"/>
    <dataValidation allowBlank="1" showInputMessage="1" showErrorMessage="1" imeMode="hiragana" sqref="H41 B5:B6 L41 L47 B10:L12"/>
  </dataValidation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2" r:id="rId1"/>
  <colBreaks count="1" manualBreakCount="1">
    <brk id="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8"/>
  <sheetViews>
    <sheetView view="pageBreakPreview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4.00390625" style="56" customWidth="1"/>
    <col min="2" max="2" width="13.00390625" style="56" customWidth="1"/>
    <col min="3" max="3" width="6.625" style="56" customWidth="1"/>
    <col min="4" max="4" width="9.00390625" style="56" customWidth="1"/>
    <col min="5" max="5" width="5.875" style="56" customWidth="1"/>
    <col min="6" max="6" width="8.875" style="56" customWidth="1"/>
    <col min="7" max="8" width="5.625" style="56" customWidth="1"/>
    <col min="9" max="9" width="10.625" style="56" customWidth="1"/>
    <col min="10" max="10" width="0.875" style="56" customWidth="1"/>
    <col min="11" max="11" width="11.00390625" style="56" customWidth="1"/>
    <col min="12" max="12" width="9.625" style="56" customWidth="1"/>
    <col min="13" max="16384" width="9.00390625" style="56" customWidth="1"/>
  </cols>
  <sheetData>
    <row r="1" spans="1:12" ht="21">
      <c r="A1" s="301" t="s">
        <v>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2"/>
    </row>
    <row r="2" spans="1:12" ht="21">
      <c r="A2" s="303" t="s">
        <v>75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1:24" s="58" customFormat="1" ht="19.5" customHeight="1" thickBot="1">
      <c r="A3" s="304" t="s">
        <v>53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24" s="58" customFormat="1" ht="30" customHeight="1">
      <c r="A4" s="59" t="s">
        <v>15</v>
      </c>
      <c r="B4" s="306">
        <f>IF(①ﾃﾞｰﾀ!D5="","",①ﾃﾞｰﾀ!D5&amp;"　　地区")</f>
      </c>
      <c r="C4" s="307"/>
      <c r="D4" s="307"/>
      <c r="E4" s="308"/>
      <c r="F4" s="309" t="s">
        <v>0</v>
      </c>
      <c r="G4" s="310"/>
      <c r="H4" s="311">
        <f>IF(①ﾃﾞｰﾀ!D6="","",①ﾃﾞｰﾀ!D6&amp;①ﾃﾞｰﾀ!F6&amp;"　"&amp;①ﾃﾞｰﾀ!G6&amp;①ﾃﾞｰﾀ!J6)</f>
      </c>
      <c r="I4" s="307"/>
      <c r="J4" s="307"/>
      <c r="K4" s="307"/>
      <c r="L4" s="312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</row>
    <row r="5" spans="1:24" s="58" customFormat="1" ht="30" customHeight="1">
      <c r="A5" s="61" t="s">
        <v>54</v>
      </c>
      <c r="B5" s="245">
        <f>IF(①ﾃﾞｰﾀ!E16="","",①ﾃﾞｰﾀ!E16)</f>
      </c>
      <c r="C5" s="246"/>
      <c r="D5" s="247"/>
      <c r="E5" s="248">
        <f>IF(①ﾃﾞｰﾀ!E17="","",①ﾃﾞｰﾀ!E17)</f>
      </c>
      <c r="F5" s="249"/>
      <c r="G5" s="294" t="s">
        <v>55</v>
      </c>
      <c r="H5" s="294" t="s">
        <v>56</v>
      </c>
      <c r="I5" s="298">
        <f>IF(①ﾃﾞｰﾀ!E22="","",①ﾃﾞｰﾀ!E22)</f>
      </c>
      <c r="J5" s="298"/>
      <c r="K5" s="299"/>
      <c r="L5" s="30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 s="58" customFormat="1" ht="15" customHeight="1">
      <c r="A6" s="183" t="s">
        <v>34</v>
      </c>
      <c r="B6" s="274">
        <f>IF(①ﾃﾞｰﾀ!E18="","",①ﾃﾞｰﾀ!E18)</f>
      </c>
      <c r="C6" s="275"/>
      <c r="D6" s="276"/>
      <c r="E6" s="279">
        <f>IF(①ﾃﾞｰﾀ!E19="","",①ﾃﾞｰﾀ!E19)</f>
      </c>
      <c r="F6" s="280"/>
      <c r="G6" s="295"/>
      <c r="H6" s="297"/>
      <c r="I6" s="299"/>
      <c r="J6" s="299"/>
      <c r="K6" s="299"/>
      <c r="L6" s="300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4" s="58" customFormat="1" ht="15" customHeight="1">
      <c r="A7" s="183"/>
      <c r="B7" s="234"/>
      <c r="C7" s="277"/>
      <c r="D7" s="278"/>
      <c r="E7" s="281"/>
      <c r="F7" s="282"/>
      <c r="G7" s="295"/>
      <c r="H7" s="283" t="s">
        <v>57</v>
      </c>
      <c r="I7" s="285">
        <f>IF(①ﾃﾞｰﾀ!E23="","",IF(LEN(①ﾃﾞｰﾀ!E23)=5,MID(①ﾃﾞｰﾀ!E23,1,1)&amp;" 時間 "&amp;MID(①ﾃﾞｰﾀ!E23,2,2)&amp;" 分 "&amp;MID(①ﾃﾞｰﾀ!E23,4,2)&amp;" 秒 ",IF(LEN(①ﾃﾞｰﾀ!E23)=4,MID(①ﾃﾞｰﾀ!E23,1,2)&amp;" 分 "&amp;MID(①ﾃﾞｰﾀ!E23,3,2)&amp;" 秒","")))</f>
      </c>
      <c r="J7" s="285"/>
      <c r="K7" s="286"/>
      <c r="L7" s="287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</row>
    <row r="8" spans="1:24" s="58" customFormat="1" ht="30" customHeight="1" thickBot="1">
      <c r="A8" s="63" t="s">
        <v>58</v>
      </c>
      <c r="B8" s="290">
        <f>IF(①ﾃﾞｰﾀ!E20="","",①ﾃﾞｰﾀ!E20)</f>
      </c>
      <c r="C8" s="291"/>
      <c r="D8" s="291"/>
      <c r="E8" s="292">
        <f>IF(①ﾃﾞｰﾀ!E21="","",①ﾃﾞｰﾀ!E21)</f>
      </c>
      <c r="F8" s="293"/>
      <c r="G8" s="296"/>
      <c r="H8" s="284"/>
      <c r="I8" s="288"/>
      <c r="J8" s="288"/>
      <c r="K8" s="288"/>
      <c r="L8" s="289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</row>
    <row r="9" spans="1:24" s="58" customFormat="1" ht="9.75" customHeight="1" thickBot="1">
      <c r="A9" s="65"/>
      <c r="B9" s="66"/>
      <c r="C9" s="67"/>
      <c r="D9" s="68"/>
      <c r="E9" s="68"/>
      <c r="F9" s="69"/>
      <c r="G9" s="70"/>
      <c r="H9" s="70"/>
      <c r="I9" s="68"/>
      <c r="J9" s="68"/>
      <c r="K9" s="69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</row>
    <row r="10" spans="1:24" s="58" customFormat="1" ht="87" customHeight="1">
      <c r="A10" s="73" t="s">
        <v>59</v>
      </c>
      <c r="B10" s="250">
        <f>IF('②選手登録（女子）'!C15="","",'②選手登録（女子）'!C15)</f>
      </c>
      <c r="C10" s="251"/>
      <c r="D10" s="251"/>
      <c r="E10" s="251"/>
      <c r="F10" s="251"/>
      <c r="G10" s="251"/>
      <c r="H10" s="251"/>
      <c r="I10" s="251"/>
      <c r="J10" s="252"/>
      <c r="K10" s="252"/>
      <c r="L10" s="253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</row>
    <row r="11" spans="1:24" s="58" customFormat="1" ht="87" customHeight="1">
      <c r="A11" s="74" t="s">
        <v>60</v>
      </c>
      <c r="B11" s="254">
        <f>IF('②選手登録（女子）'!C16="","",'②選手登録（女子）'!C16)</f>
      </c>
      <c r="C11" s="255"/>
      <c r="D11" s="255"/>
      <c r="E11" s="255"/>
      <c r="F11" s="255"/>
      <c r="G11" s="255"/>
      <c r="H11" s="255"/>
      <c r="I11" s="255"/>
      <c r="J11" s="255"/>
      <c r="K11" s="255"/>
      <c r="L11" s="256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58" customFormat="1" ht="87" customHeight="1" thickBot="1">
      <c r="A12" s="75" t="s">
        <v>61</v>
      </c>
      <c r="B12" s="257">
        <f>IF('②選手登録（女子）'!C17="","",'②選手登録（女子）'!C17)</f>
      </c>
      <c r="C12" s="258"/>
      <c r="D12" s="258"/>
      <c r="E12" s="258"/>
      <c r="F12" s="258"/>
      <c r="G12" s="258"/>
      <c r="H12" s="258"/>
      <c r="I12" s="258"/>
      <c r="J12" s="258"/>
      <c r="K12" s="258"/>
      <c r="L12" s="259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:24" s="58" customFormat="1" ht="9.75" customHeight="1" thickBot="1">
      <c r="A13" s="65"/>
      <c r="B13" s="66"/>
      <c r="C13" s="67"/>
      <c r="D13" s="68"/>
      <c r="E13" s="68"/>
      <c r="F13" s="69"/>
      <c r="G13" s="70"/>
      <c r="H13" s="70"/>
      <c r="I13" s="68"/>
      <c r="J13" s="68"/>
      <c r="K13" s="69"/>
      <c r="L13" s="69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</row>
    <row r="14" spans="1:24" ht="15.75" customHeight="1">
      <c r="A14" s="260" t="s">
        <v>46</v>
      </c>
      <c r="B14" s="261" t="s">
        <v>62</v>
      </c>
      <c r="C14" s="262"/>
      <c r="D14" s="263"/>
      <c r="E14" s="264"/>
      <c r="F14" s="265" t="s">
        <v>48</v>
      </c>
      <c r="G14" s="267" t="s">
        <v>63</v>
      </c>
      <c r="H14" s="268"/>
      <c r="I14" s="268"/>
      <c r="J14" s="269"/>
      <c r="K14" s="270" t="s">
        <v>64</v>
      </c>
      <c r="L14" s="271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</row>
    <row r="15" spans="1:24" ht="15.75" customHeight="1">
      <c r="A15" s="183"/>
      <c r="B15" s="239" t="s">
        <v>47</v>
      </c>
      <c r="C15" s="240"/>
      <c r="D15" s="240"/>
      <c r="E15" s="241"/>
      <c r="F15" s="266"/>
      <c r="G15" s="93" t="s">
        <v>121</v>
      </c>
      <c r="H15" s="94"/>
      <c r="I15" s="95" t="s">
        <v>65</v>
      </c>
      <c r="J15" s="96"/>
      <c r="K15" s="272"/>
      <c r="L15" s="273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5" customHeight="1">
      <c r="A16" s="183">
        <v>1</v>
      </c>
      <c r="B16" s="194">
        <f>IF(プログラム!E22="","",プログラム!E22)</f>
      </c>
      <c r="C16" s="195"/>
      <c r="D16" s="196"/>
      <c r="E16" s="197"/>
      <c r="F16" s="238">
        <f>IF(プログラム!C22="","",プログラム!C22)</f>
      </c>
      <c r="G16" s="200">
        <f>IF(プログラム!F22="","",プログラム!F22)</f>
      </c>
      <c r="H16" s="242"/>
      <c r="I16" s="204">
        <f>IF(プログラム!G22="","",プログラム!G22)</f>
      </c>
      <c r="J16" s="218"/>
      <c r="K16" s="232">
        <f>IF(プログラム!H22="","",プログラム!H22)</f>
      </c>
      <c r="L16" s="233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</row>
    <row r="17" spans="1:24" ht="30" customHeight="1">
      <c r="A17" s="183"/>
      <c r="B17" s="223">
        <f>IF(プログラム!B22="","",プログラム!B22)</f>
      </c>
      <c r="C17" s="236"/>
      <c r="D17" s="236"/>
      <c r="E17" s="237"/>
      <c r="F17" s="238"/>
      <c r="G17" s="243"/>
      <c r="H17" s="244"/>
      <c r="I17" s="217"/>
      <c r="J17" s="231"/>
      <c r="K17" s="234"/>
      <c r="L17" s="235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</row>
    <row r="18" spans="1:24" ht="15" customHeight="1">
      <c r="A18" s="183">
        <v>2</v>
      </c>
      <c r="B18" s="194">
        <f>IF(プログラム!E23="","",プログラム!E23)</f>
      </c>
      <c r="C18" s="195"/>
      <c r="D18" s="196"/>
      <c r="E18" s="197"/>
      <c r="F18" s="238">
        <f>IF(プログラム!C23="","",プログラム!C23)</f>
      </c>
      <c r="G18" s="200">
        <f>IF(プログラム!F23="","",プログラム!F23)</f>
      </c>
      <c r="H18" s="201"/>
      <c r="I18" s="204">
        <f>IF(プログラム!G23="","",プログラム!G23)</f>
      </c>
      <c r="J18" s="218"/>
      <c r="K18" s="206">
        <f>IF(プログラム!H23="","",プログラム!H23)</f>
      </c>
      <c r="L18" s="207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4" ht="30" customHeight="1">
      <c r="A19" s="183"/>
      <c r="B19" s="223">
        <f>IF(プログラム!B23="","",プログラム!B23)</f>
      </c>
      <c r="C19" s="224"/>
      <c r="D19" s="225"/>
      <c r="E19" s="226"/>
      <c r="F19" s="238"/>
      <c r="G19" s="215"/>
      <c r="H19" s="216"/>
      <c r="I19" s="217"/>
      <c r="J19" s="231"/>
      <c r="K19" s="221"/>
      <c r="L19" s="222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1:24" ht="15" customHeight="1">
      <c r="A20" s="183">
        <v>3</v>
      </c>
      <c r="B20" s="194">
        <f>IF(プログラム!E24="","",プログラム!E24)</f>
      </c>
      <c r="C20" s="195"/>
      <c r="D20" s="196"/>
      <c r="E20" s="197"/>
      <c r="F20" s="198">
        <f>IF(プログラム!C24="","",プログラム!C24)</f>
      </c>
      <c r="G20" s="200">
        <f>IF(プログラム!F24="","",プログラム!F24)</f>
      </c>
      <c r="H20" s="201"/>
      <c r="I20" s="204">
        <f>IF(プログラム!G24="","",プログラム!G24)</f>
      </c>
      <c r="J20" s="218"/>
      <c r="K20" s="206">
        <f>IF(プログラム!H24="","",プログラム!H24)</f>
      </c>
      <c r="L20" s="207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1:24" ht="30" customHeight="1">
      <c r="A21" s="183"/>
      <c r="B21" s="223">
        <f>IF(プログラム!B24="","",プログラム!B24)</f>
      </c>
      <c r="C21" s="224"/>
      <c r="D21" s="225"/>
      <c r="E21" s="226"/>
      <c r="F21" s="214"/>
      <c r="G21" s="215"/>
      <c r="H21" s="216"/>
      <c r="I21" s="217"/>
      <c r="J21" s="231"/>
      <c r="K21" s="221"/>
      <c r="L21" s="222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1:24" ht="15" customHeight="1">
      <c r="A22" s="183">
        <v>4</v>
      </c>
      <c r="B22" s="194">
        <f>IF(プログラム!E25="","",プログラム!E25)</f>
      </c>
      <c r="C22" s="195"/>
      <c r="D22" s="196"/>
      <c r="E22" s="197"/>
      <c r="F22" s="198">
        <f>IF(プログラム!C25="","",プログラム!C25)</f>
      </c>
      <c r="G22" s="200">
        <f>IF(プログラム!F25="","",プログラム!F25)</f>
      </c>
      <c r="H22" s="201"/>
      <c r="I22" s="204">
        <f>IF(プログラム!G25="","",プログラム!G25)</f>
      </c>
      <c r="J22" s="218"/>
      <c r="K22" s="206">
        <f>IF(プログラム!H25="","",プログラム!H25)</f>
      </c>
      <c r="L22" s="207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1:24" ht="30" customHeight="1">
      <c r="A23" s="183"/>
      <c r="B23" s="223">
        <f>IF(プログラム!B25="","",プログラム!B25)</f>
      </c>
      <c r="C23" s="224"/>
      <c r="D23" s="225"/>
      <c r="E23" s="226"/>
      <c r="F23" s="214"/>
      <c r="G23" s="215"/>
      <c r="H23" s="216"/>
      <c r="I23" s="217"/>
      <c r="J23" s="231"/>
      <c r="K23" s="221"/>
      <c r="L23" s="222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1:24" ht="15" customHeight="1">
      <c r="A24" s="183">
        <v>5</v>
      </c>
      <c r="B24" s="194">
        <f>IF(プログラム!E26="","",プログラム!E26)</f>
      </c>
      <c r="C24" s="195"/>
      <c r="D24" s="196"/>
      <c r="E24" s="197"/>
      <c r="F24" s="198">
        <f>IF(プログラム!C26="","",プログラム!C26)</f>
      </c>
      <c r="G24" s="200">
        <f>IF(プログラム!F26="","",プログラム!F26)</f>
      </c>
      <c r="H24" s="201"/>
      <c r="I24" s="204">
        <f>IF(プログラム!G26="","",プログラム!G26)</f>
      </c>
      <c r="J24" s="218"/>
      <c r="K24" s="206">
        <f>IF(プログラム!H26="","",プログラム!H26)</f>
      </c>
      <c r="L24" s="207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1:24" ht="30" customHeight="1">
      <c r="A25" s="183"/>
      <c r="B25" s="223">
        <f>IF(プログラム!B26="","",プログラム!B26)</f>
      </c>
      <c r="C25" s="225"/>
      <c r="D25" s="225"/>
      <c r="E25" s="226"/>
      <c r="F25" s="214"/>
      <c r="G25" s="215"/>
      <c r="H25" s="216"/>
      <c r="I25" s="217"/>
      <c r="J25" s="231"/>
      <c r="K25" s="221"/>
      <c r="L25" s="222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1:24" ht="15" customHeight="1">
      <c r="A26" s="183">
        <v>6</v>
      </c>
      <c r="B26" s="194">
        <f>IF(プログラム!E27="","",プログラム!E27)</f>
      </c>
      <c r="C26" s="195"/>
      <c r="D26" s="196"/>
      <c r="E26" s="197"/>
      <c r="F26" s="198">
        <f>IF(プログラム!C27="","",プログラム!C27)</f>
      </c>
      <c r="G26" s="200">
        <f>IF(プログラム!F27="","",プログラム!F27)</f>
      </c>
      <c r="H26" s="201"/>
      <c r="I26" s="204">
        <f>IF(プログラム!G27="","",プログラム!G27)</f>
      </c>
      <c r="J26" s="218"/>
      <c r="K26" s="206">
        <f>IF(プログラム!H27="","",プログラム!H27)</f>
      </c>
      <c r="L26" s="207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1:24" ht="30" customHeight="1">
      <c r="A27" s="183"/>
      <c r="B27" s="223">
        <f>IF(プログラム!B27="","",プログラム!B27)</f>
      </c>
      <c r="C27" s="224"/>
      <c r="D27" s="225"/>
      <c r="E27" s="226"/>
      <c r="F27" s="214"/>
      <c r="G27" s="215"/>
      <c r="H27" s="216"/>
      <c r="I27" s="217"/>
      <c r="J27" s="231"/>
      <c r="K27" s="221"/>
      <c r="L27" s="222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1:24" ht="15" customHeight="1">
      <c r="A28" s="183">
        <v>7</v>
      </c>
      <c r="B28" s="194">
        <f>IF(プログラム!E28="","",プログラム!E28)</f>
      </c>
      <c r="C28" s="195"/>
      <c r="D28" s="196"/>
      <c r="E28" s="197"/>
      <c r="F28" s="198">
        <f>IF(プログラム!C28="","",プログラム!C28)</f>
      </c>
      <c r="G28" s="200">
        <f>IF(プログラム!F28="","",プログラム!F28)</f>
      </c>
      <c r="H28" s="201"/>
      <c r="I28" s="204">
        <f>IF(プログラム!G28="","",プログラム!G28)</f>
      </c>
      <c r="J28" s="218"/>
      <c r="K28" s="206">
        <f>IF(プログラム!H28="","",プログラム!H28)</f>
      </c>
      <c r="L28" s="207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1:24" ht="30" customHeight="1">
      <c r="A29" s="183"/>
      <c r="B29" s="223">
        <f>IF(プログラム!B28="","",プログラム!B28)</f>
      </c>
      <c r="C29" s="224"/>
      <c r="D29" s="225"/>
      <c r="E29" s="226"/>
      <c r="F29" s="214"/>
      <c r="G29" s="215"/>
      <c r="H29" s="216"/>
      <c r="I29" s="217"/>
      <c r="J29" s="231"/>
      <c r="K29" s="221"/>
      <c r="L29" s="222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1:24" ht="15" customHeight="1">
      <c r="A30" s="183">
        <v>8</v>
      </c>
      <c r="B30" s="194">
        <f>IF(プログラム!E29="","",プログラム!E29)</f>
      </c>
      <c r="C30" s="195"/>
      <c r="D30" s="196"/>
      <c r="E30" s="197"/>
      <c r="F30" s="198">
        <f>IF(プログラム!C29="","",プログラム!C29)</f>
      </c>
      <c r="G30" s="200">
        <f>IF(プログラム!F29="","",プログラム!F29)</f>
      </c>
      <c r="H30" s="201"/>
      <c r="I30" s="204">
        <f>IF(プログラム!G29="","",プログラム!G29)</f>
      </c>
      <c r="J30" s="218"/>
      <c r="K30" s="206">
        <f>IF(プログラム!H29="","",プログラム!H29)</f>
      </c>
      <c r="L30" s="207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1:24" ht="30" customHeight="1" thickBot="1">
      <c r="A31" s="184"/>
      <c r="B31" s="227">
        <f>IF(プログラム!B29="","",プログラム!B29)</f>
      </c>
      <c r="C31" s="228"/>
      <c r="D31" s="229"/>
      <c r="E31" s="230"/>
      <c r="F31" s="313"/>
      <c r="G31" s="314"/>
      <c r="H31" s="315"/>
      <c r="I31" s="316"/>
      <c r="J31" s="219"/>
      <c r="K31" s="317"/>
      <c r="L31" s="318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1:24" ht="15" customHeight="1">
      <c r="A32" s="319"/>
      <c r="B32" s="321"/>
      <c r="C32" s="321"/>
      <c r="D32" s="322"/>
      <c r="E32" s="322"/>
      <c r="F32" s="323"/>
      <c r="G32" s="325"/>
      <c r="H32" s="325"/>
      <c r="I32" s="327"/>
      <c r="J32" s="329"/>
      <c r="K32" s="331"/>
      <c r="L32" s="331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1:24" ht="30" customHeight="1">
      <c r="A33" s="320"/>
      <c r="B33" s="333"/>
      <c r="C33" s="333"/>
      <c r="D33" s="334"/>
      <c r="E33" s="334"/>
      <c r="F33" s="324"/>
      <c r="G33" s="326"/>
      <c r="H33" s="326"/>
      <c r="I33" s="328"/>
      <c r="J33" s="330"/>
      <c r="K33" s="332"/>
      <c r="L33" s="332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1:24" ht="15" customHeight="1">
      <c r="A34" s="320"/>
      <c r="B34" s="335"/>
      <c r="C34" s="335"/>
      <c r="D34" s="336"/>
      <c r="E34" s="336"/>
      <c r="F34" s="324"/>
      <c r="G34" s="326"/>
      <c r="H34" s="326"/>
      <c r="I34" s="328"/>
      <c r="J34" s="337"/>
      <c r="K34" s="332"/>
      <c r="L34" s="332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1:24" ht="30" customHeight="1">
      <c r="A35" s="320"/>
      <c r="B35" s="333"/>
      <c r="C35" s="333"/>
      <c r="D35" s="334"/>
      <c r="E35" s="334"/>
      <c r="F35" s="324"/>
      <c r="G35" s="326"/>
      <c r="H35" s="326"/>
      <c r="I35" s="328"/>
      <c r="J35" s="330"/>
      <c r="K35" s="332"/>
      <c r="L35" s="332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1:12" ht="13.5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24" s="80" customFormat="1" ht="18.75" customHeight="1">
      <c r="A37" s="77" t="s">
        <v>66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</row>
    <row r="38" spans="1:24" s="80" customFormat="1" ht="13.5" customHeight="1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81"/>
      <c r="N38" s="81"/>
      <c r="O38" s="81"/>
      <c r="P38" s="81"/>
      <c r="Q38" s="81"/>
      <c r="R38" s="81"/>
      <c r="S38" s="81"/>
      <c r="T38" s="81"/>
      <c r="U38" s="81"/>
      <c r="V38" s="81"/>
      <c r="W38" s="81"/>
      <c r="X38" s="81"/>
    </row>
    <row r="39" spans="1:24" s="80" customFormat="1" ht="18.75" customHeight="1">
      <c r="A39" s="185" t="str">
        <f>IF(①ﾃﾞｰﾀ!I25="","令和　年　月　日","令和"&amp;WIDECHAR(①ﾃﾞｰﾀ!E25)&amp;"年"&amp;WIDECHAR(①ﾃﾞｰﾀ!G25)&amp;"月"&amp;WIDECHAR(①ﾃﾞｰﾀ!I25)&amp;"日")</f>
        <v>令和　年　月　日</v>
      </c>
      <c r="B39" s="186"/>
      <c r="C39" s="186"/>
      <c r="D39" s="186"/>
      <c r="E39" s="82"/>
      <c r="F39" s="68"/>
      <c r="G39" s="68"/>
      <c r="H39" s="68"/>
      <c r="I39" s="68"/>
      <c r="J39" s="68"/>
      <c r="K39" s="68"/>
      <c r="L39" s="68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</row>
    <row r="40" spans="1:24" s="80" customFormat="1" ht="13.5" customHeight="1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</row>
    <row r="41" spans="1:24" s="80" customFormat="1" ht="25.5" customHeight="1">
      <c r="A41" s="83"/>
      <c r="B41" s="83"/>
      <c r="C41" s="187" t="str">
        <f>IF(①ﾃﾞｰﾀ!G6="","中学校　校長",①ﾃﾞｰﾀ!D6&amp;①ﾃﾞｰﾀ!F6&amp;①ﾃﾞｰﾀ!G6&amp;①ﾃﾞｰﾀ!J6&amp;"　校長")</f>
        <v>中学校　校長</v>
      </c>
      <c r="D41" s="187"/>
      <c r="E41" s="188"/>
      <c r="F41" s="189"/>
      <c r="G41" s="189"/>
      <c r="H41" s="190">
        <f>IF(①ﾃﾞｰﾀ!D7="","",①ﾃﾞｰﾀ!D7)</f>
      </c>
      <c r="I41" s="191"/>
      <c r="J41" s="191"/>
      <c r="K41" s="191"/>
      <c r="L41" s="84" t="s">
        <v>67</v>
      </c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</row>
    <row r="42" spans="1:24" s="80" customFormat="1" ht="13.5" customHeight="1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24" s="80" customFormat="1" ht="18.75" customHeight="1">
      <c r="A43" s="77" t="s">
        <v>68</v>
      </c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</row>
    <row r="44" spans="1:24" s="80" customFormat="1" ht="13.5" customHeight="1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s="80" customFormat="1" ht="18.75" customHeight="1">
      <c r="A45" s="185" t="str">
        <f>IF(①ﾃﾞｰﾀ!I26="","令和　年　月　日","令和"&amp;WIDECHAR(①ﾃﾞｰﾀ!E26)&amp;"年"&amp;WIDECHAR(①ﾃﾞｰﾀ!G26)&amp;"月"&amp;WIDECHAR(①ﾃﾞｰﾀ!I26)&amp;"日")</f>
        <v>令和　年　月　日</v>
      </c>
      <c r="B45" s="185"/>
      <c r="C45" s="185"/>
      <c r="D45" s="185"/>
      <c r="E45" s="85"/>
      <c r="F45" s="68"/>
      <c r="G45" s="68"/>
      <c r="H45" s="68"/>
      <c r="I45" s="68"/>
      <c r="J45" s="68"/>
      <c r="K45" s="68"/>
      <c r="L45" s="68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</row>
    <row r="46" spans="1:24" s="80" customFormat="1" ht="13.5" customHeight="1">
      <c r="A46" s="68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</row>
    <row r="47" spans="1:32" s="80" customFormat="1" ht="24" customHeight="1">
      <c r="A47" s="86"/>
      <c r="B47" s="86"/>
      <c r="C47" s="187" t="str">
        <f>IF(①ﾃﾞｰﾀ!D5="","地区中学校体育連盟　会長",①ﾃﾞｰﾀ!D5&amp;"地区中学校体育連盟　会長")</f>
        <v>地区中学校体育連盟　会長</v>
      </c>
      <c r="D47" s="189"/>
      <c r="E47" s="189"/>
      <c r="F47" s="189"/>
      <c r="G47" s="189"/>
      <c r="H47" s="192">
        <f>IF(①ﾃﾞｰﾀ!D24="","",①ﾃﾞｰﾀ!D24)</f>
      </c>
      <c r="I47" s="191"/>
      <c r="J47" s="191"/>
      <c r="K47" s="191"/>
      <c r="L47" s="84" t="s">
        <v>67</v>
      </c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AD47" s="87"/>
      <c r="AE47" s="87"/>
      <c r="AF47" s="87"/>
    </row>
    <row r="48" spans="2:32" s="80" customFormat="1" ht="13.5" customHeight="1"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76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AD48" s="87"/>
      <c r="AE48" s="87"/>
      <c r="AF48" s="87"/>
    </row>
  </sheetData>
  <sheetProtection password="CC4D" sheet="1"/>
  <mergeCells count="113">
    <mergeCell ref="B35:E35"/>
    <mergeCell ref="A39:D39"/>
    <mergeCell ref="C41:G41"/>
    <mergeCell ref="H41:K41"/>
    <mergeCell ref="A45:D45"/>
    <mergeCell ref="C47:G47"/>
    <mergeCell ref="H47:K47"/>
    <mergeCell ref="J32:J33"/>
    <mergeCell ref="K32:L33"/>
    <mergeCell ref="B33:E33"/>
    <mergeCell ref="A34:A35"/>
    <mergeCell ref="B34:E34"/>
    <mergeCell ref="F34:F35"/>
    <mergeCell ref="G34:H35"/>
    <mergeCell ref="I34:I35"/>
    <mergeCell ref="J34:J35"/>
    <mergeCell ref="K34:L35"/>
    <mergeCell ref="B31:E31"/>
    <mergeCell ref="A32:A33"/>
    <mergeCell ref="B32:E32"/>
    <mergeCell ref="F32:F33"/>
    <mergeCell ref="G32:H33"/>
    <mergeCell ref="I32:I33"/>
    <mergeCell ref="J28:J29"/>
    <mergeCell ref="K28:L29"/>
    <mergeCell ref="B29:E29"/>
    <mergeCell ref="A30:A31"/>
    <mergeCell ref="B30:E30"/>
    <mergeCell ref="F30:F31"/>
    <mergeCell ref="G30:H31"/>
    <mergeCell ref="I30:I31"/>
    <mergeCell ref="J30:J31"/>
    <mergeCell ref="K30:L31"/>
    <mergeCell ref="B27:E27"/>
    <mergeCell ref="A28:A29"/>
    <mergeCell ref="B28:E28"/>
    <mergeCell ref="F28:F29"/>
    <mergeCell ref="G28:H29"/>
    <mergeCell ref="I28:I29"/>
    <mergeCell ref="J24:J25"/>
    <mergeCell ref="K24:L25"/>
    <mergeCell ref="B25:E25"/>
    <mergeCell ref="A26:A27"/>
    <mergeCell ref="B26:E26"/>
    <mergeCell ref="F26:F27"/>
    <mergeCell ref="G26:H27"/>
    <mergeCell ref="I26:I27"/>
    <mergeCell ref="J26:J27"/>
    <mergeCell ref="K26:L27"/>
    <mergeCell ref="B23:E23"/>
    <mergeCell ref="A24:A25"/>
    <mergeCell ref="B24:E24"/>
    <mergeCell ref="F24:F25"/>
    <mergeCell ref="G24:H25"/>
    <mergeCell ref="I24:I25"/>
    <mergeCell ref="J20:J21"/>
    <mergeCell ref="K20:L21"/>
    <mergeCell ref="B21:E21"/>
    <mergeCell ref="A22:A23"/>
    <mergeCell ref="B22:E22"/>
    <mergeCell ref="F22:F23"/>
    <mergeCell ref="G22:H23"/>
    <mergeCell ref="I22:I23"/>
    <mergeCell ref="J22:J23"/>
    <mergeCell ref="K22:L23"/>
    <mergeCell ref="B19:E19"/>
    <mergeCell ref="A20:A21"/>
    <mergeCell ref="B20:E20"/>
    <mergeCell ref="F20:F21"/>
    <mergeCell ref="G20:H21"/>
    <mergeCell ref="I20:I21"/>
    <mergeCell ref="J16:J17"/>
    <mergeCell ref="K16:L17"/>
    <mergeCell ref="B17:E17"/>
    <mergeCell ref="A18:A19"/>
    <mergeCell ref="B18:E18"/>
    <mergeCell ref="F18:F19"/>
    <mergeCell ref="G18:H19"/>
    <mergeCell ref="I18:I19"/>
    <mergeCell ref="J18:J19"/>
    <mergeCell ref="K18:L19"/>
    <mergeCell ref="B15:E15"/>
    <mergeCell ref="A16:A17"/>
    <mergeCell ref="B16:E16"/>
    <mergeCell ref="F16:F17"/>
    <mergeCell ref="G16:H17"/>
    <mergeCell ref="I16:I17"/>
    <mergeCell ref="B8:D8"/>
    <mergeCell ref="E8:F8"/>
    <mergeCell ref="B10:L10"/>
    <mergeCell ref="B11:L11"/>
    <mergeCell ref="B12:L12"/>
    <mergeCell ref="A14:A15"/>
    <mergeCell ref="B14:E14"/>
    <mergeCell ref="F14:F15"/>
    <mergeCell ref="G14:J14"/>
    <mergeCell ref="K14:L15"/>
    <mergeCell ref="B5:D5"/>
    <mergeCell ref="E5:F5"/>
    <mergeCell ref="G5:G8"/>
    <mergeCell ref="H5:H6"/>
    <mergeCell ref="I5:L6"/>
    <mergeCell ref="A6:A7"/>
    <mergeCell ref="B6:D7"/>
    <mergeCell ref="E6:F7"/>
    <mergeCell ref="H7:H8"/>
    <mergeCell ref="I7:L8"/>
    <mergeCell ref="A1:L1"/>
    <mergeCell ref="A2:L2"/>
    <mergeCell ref="A3:L3"/>
    <mergeCell ref="B4:E4"/>
    <mergeCell ref="F4:G4"/>
    <mergeCell ref="H4:L4"/>
  </mergeCells>
  <conditionalFormatting sqref="X8">
    <cfRule type="expression" priority="1" dxfId="48" stopIfTrue="1">
      <formula>AA6&lt;&gt;"教職員外"</formula>
    </cfRule>
  </conditionalFormatting>
  <conditionalFormatting sqref="X6:X7">
    <cfRule type="expression" priority="2" dxfId="48" stopIfTrue="1">
      <formula>AA6&lt;&gt;"校長"</formula>
    </cfRule>
  </conditionalFormatting>
  <conditionalFormatting sqref="W8">
    <cfRule type="expression" priority="3" dxfId="48" stopIfTrue="1">
      <formula>AA6&lt;&gt;"教職員外"</formula>
    </cfRule>
  </conditionalFormatting>
  <conditionalFormatting sqref="W6:W7">
    <cfRule type="expression" priority="4" dxfId="48" stopIfTrue="1">
      <formula>AA6&lt;&gt;"校長"</formula>
    </cfRule>
  </conditionalFormatting>
  <conditionalFormatting sqref="V8">
    <cfRule type="expression" priority="5" dxfId="48" stopIfTrue="1">
      <formula>AA6&lt;&gt;"教職員外"</formula>
    </cfRule>
  </conditionalFormatting>
  <conditionalFormatting sqref="V6:V7">
    <cfRule type="expression" priority="6" dxfId="48" stopIfTrue="1">
      <formula>AA6&lt;&gt;"校長"</formula>
    </cfRule>
  </conditionalFormatting>
  <conditionalFormatting sqref="U8">
    <cfRule type="expression" priority="7" dxfId="48" stopIfTrue="1">
      <formula>AA6&lt;&gt;"教職員外"</formula>
    </cfRule>
  </conditionalFormatting>
  <conditionalFormatting sqref="U6:U7">
    <cfRule type="expression" priority="8" dxfId="48" stopIfTrue="1">
      <formula>AA6&lt;&gt;"校長"</formula>
    </cfRule>
  </conditionalFormatting>
  <conditionalFormatting sqref="T8">
    <cfRule type="expression" priority="9" dxfId="48" stopIfTrue="1">
      <formula>AA6&lt;&gt;"教職員外"</formula>
    </cfRule>
  </conditionalFormatting>
  <conditionalFormatting sqref="T6:T7">
    <cfRule type="expression" priority="10" dxfId="48" stopIfTrue="1">
      <formula>AA6&lt;&gt;"校長"</formula>
    </cfRule>
  </conditionalFormatting>
  <conditionalFormatting sqref="S8">
    <cfRule type="expression" priority="11" dxfId="48" stopIfTrue="1">
      <formula>AA6&lt;&gt;"教職員外"</formula>
    </cfRule>
  </conditionalFormatting>
  <conditionalFormatting sqref="S6:S7">
    <cfRule type="expression" priority="12" dxfId="48" stopIfTrue="1">
      <formula>AA6&lt;&gt;"校長"</formula>
    </cfRule>
  </conditionalFormatting>
  <conditionalFormatting sqref="R8">
    <cfRule type="expression" priority="13" dxfId="48" stopIfTrue="1">
      <formula>AA6&lt;&gt;"教職員外"</formula>
    </cfRule>
  </conditionalFormatting>
  <conditionalFormatting sqref="R6:R7">
    <cfRule type="expression" priority="14" dxfId="48" stopIfTrue="1">
      <formula>AA6&lt;&gt;"校長"</formula>
    </cfRule>
  </conditionalFormatting>
  <conditionalFormatting sqref="Q8">
    <cfRule type="expression" priority="15" dxfId="48" stopIfTrue="1">
      <formula>AA6&lt;&gt;"教職員外"</formula>
    </cfRule>
  </conditionalFormatting>
  <conditionalFormatting sqref="Q6:Q7">
    <cfRule type="expression" priority="16" dxfId="48" stopIfTrue="1">
      <formula>AA6&lt;&gt;"校長"</formula>
    </cfRule>
  </conditionalFormatting>
  <conditionalFormatting sqref="P8">
    <cfRule type="expression" priority="17" dxfId="48" stopIfTrue="1">
      <formula>AA6&lt;&gt;"教職員外"</formula>
    </cfRule>
  </conditionalFormatting>
  <conditionalFormatting sqref="P6:P7">
    <cfRule type="expression" priority="18" dxfId="48" stopIfTrue="1">
      <formula>AA6&lt;&gt;"校長"</formula>
    </cfRule>
  </conditionalFormatting>
  <conditionalFormatting sqref="O8">
    <cfRule type="expression" priority="19" dxfId="48" stopIfTrue="1">
      <formula>AA6&lt;&gt;"教職員外"</formula>
    </cfRule>
  </conditionalFormatting>
  <conditionalFormatting sqref="O6:O7">
    <cfRule type="expression" priority="20" dxfId="48" stopIfTrue="1">
      <formula>AA6&lt;&gt;"校長"</formula>
    </cfRule>
  </conditionalFormatting>
  <conditionalFormatting sqref="M8">
    <cfRule type="expression" priority="21" dxfId="48" stopIfTrue="1">
      <formula>AA6&lt;&gt;"教職員外"</formula>
    </cfRule>
  </conditionalFormatting>
  <conditionalFormatting sqref="N8">
    <cfRule type="expression" priority="22" dxfId="48" stopIfTrue="1">
      <formula>AA6&lt;&gt;"教職員外"</formula>
    </cfRule>
  </conditionalFormatting>
  <conditionalFormatting sqref="M6:M7">
    <cfRule type="expression" priority="23" dxfId="48" stopIfTrue="1">
      <formula>AA6&lt;&gt;"校長"</formula>
    </cfRule>
  </conditionalFormatting>
  <conditionalFormatting sqref="N6:N7">
    <cfRule type="expression" priority="24" dxfId="48" stopIfTrue="1">
      <formula>AA6&lt;&gt;"校長"</formula>
    </cfRule>
  </conditionalFormatting>
  <dataValidations count="4">
    <dataValidation allowBlank="1" showInputMessage="1" showErrorMessage="1" imeMode="hiragana" sqref="H41 B5:B6 L41 L47 B10:L12"/>
    <dataValidation allowBlank="1" showInputMessage="1" showErrorMessage="1" imeMode="disabled" sqref="F13 B9:C9 F9 B13:C13"/>
    <dataValidation allowBlank="1" showInputMessage="1" showErrorMessage="1" imeMode="fullKatakana" sqref="B24:C24 B32:C32 B30:C30 B28:C28 B20:C20 B18:C18 B22:C22 B26:C26 B16:C16 B34:C34"/>
    <dataValidation allowBlank="1" showInputMessage="1" showErrorMessage="1" imeMode="on" sqref="B4 H4"/>
  </dataValidation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portrait" paperSize="9" scale="72" r:id="rId1"/>
  <colBreaks count="1" manualBreakCount="1">
    <brk id="12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view="pageBreakPreview" zoomScaleSheetLayoutView="100" zoomScalePageLayoutView="0" workbookViewId="0" topLeftCell="A1">
      <selection activeCell="E4" sqref="E4"/>
    </sheetView>
  </sheetViews>
  <sheetFormatPr defaultColWidth="9.00390625" defaultRowHeight="13.5"/>
  <cols>
    <col min="1" max="1" width="8.625" style="47" customWidth="1"/>
    <col min="2" max="2" width="15.625" style="47" customWidth="1"/>
    <col min="3" max="3" width="8.125" style="42" customWidth="1"/>
    <col min="4" max="4" width="9.00390625" style="42" customWidth="1"/>
    <col min="5" max="5" width="20.625" style="42" customWidth="1"/>
    <col min="6" max="16384" width="9.00390625" style="42" customWidth="1"/>
  </cols>
  <sheetData>
    <row r="1" spans="1:3" ht="22.5" customHeight="1">
      <c r="A1" s="41" t="s">
        <v>31</v>
      </c>
      <c r="B1" s="338">
        <f>IF(①ﾃﾞｰﾀ!G6="","",①ﾃﾞｰﾀ!G6)</f>
      </c>
      <c r="C1" s="339"/>
    </row>
    <row r="2" spans="1:3" ht="22.5" customHeight="1">
      <c r="A2" s="41" t="s">
        <v>32</v>
      </c>
      <c r="B2" s="338">
        <f>IF(①ﾃﾞｰﾀ!D5="","",①ﾃﾞｰﾀ!D5)</f>
      </c>
      <c r="C2" s="339"/>
    </row>
    <row r="3" spans="1:3" ht="22.5" customHeight="1">
      <c r="A3" s="41" t="s">
        <v>33</v>
      </c>
      <c r="B3" s="338">
        <f>IF(①ﾃﾞｰﾀ!E8="","",①ﾃﾞｰﾀ!E8)</f>
      </c>
      <c r="C3" s="339"/>
    </row>
    <row r="4" spans="1:3" ht="22.5" customHeight="1">
      <c r="A4" s="41" t="s">
        <v>34</v>
      </c>
      <c r="B4" s="338">
        <f>IF(①ﾃﾞｰﾀ!E10="","",①ﾃﾞｰﾀ!E10)</f>
      </c>
      <c r="C4" s="339"/>
    </row>
    <row r="5" spans="1:3" ht="22.5" customHeight="1">
      <c r="A5" s="43" t="s">
        <v>35</v>
      </c>
      <c r="B5" s="44" t="s">
        <v>36</v>
      </c>
      <c r="C5" s="41" t="s">
        <v>29</v>
      </c>
    </row>
    <row r="6" spans="1:8" ht="22.5" customHeight="1">
      <c r="A6" s="41">
        <v>1</v>
      </c>
      <c r="B6" s="44">
        <f>IF(COUNTIF(男子,"男子の部"&amp;A6)=0,"",VLOOKUP("男子の部"&amp;A6,男子,2,FALSE))</f>
      </c>
      <c r="C6" s="44">
        <f>IF(COUNTIF(男子,"男子の部"&amp;A6)=0,"",VLOOKUP("男子の部"&amp;A6,男子,4,FALSE))</f>
      </c>
      <c r="E6" s="45">
        <f aca="true" t="shared" si="0" ref="E6:E15">IF(COUNTIF(男子,"男子の部"&amp;A6)=0,"",VLOOKUP("男子の部"&amp;A6,男子,3,FALSE))</f>
      </c>
      <c r="F6" s="45">
        <f aca="true" t="shared" si="1" ref="F6:F15">IF(COUNTIF(男子,"男子の部"&amp;A6)=0,"",VLOOKUP("男子の部"&amp;A6,男子,5,FALSE))</f>
      </c>
      <c r="G6" s="45">
        <f aca="true" t="shared" si="2" ref="G6:G15">IF(COUNTIF(男子,"男子の部"&amp;A6)=0,"",VLOOKUP("男子の部"&amp;A6,男子,6,FALSE))</f>
      </c>
      <c r="H6" s="45">
        <f aca="true" t="shared" si="3" ref="H6:H15">IF(COUNTIF(男子,"男子の部"&amp;A6)=0,"",VLOOKUP("男子の部"&amp;A6,男子,7,FALSE))</f>
      </c>
    </row>
    <row r="7" spans="1:8" ht="22.5" customHeight="1">
      <c r="A7" s="41">
        <v>2</v>
      </c>
      <c r="B7" s="44">
        <f aca="true" t="shared" si="4" ref="B7:B15">IF(COUNTIF(男子,"男子の部"&amp;A7)=0,"",VLOOKUP("男子の部"&amp;A7,男子,2,FALSE))</f>
      </c>
      <c r="C7" s="44">
        <f aca="true" t="shared" si="5" ref="C7:C15">IF(COUNTIF(男子,"男子の部"&amp;A7)=0,"",VLOOKUP("男子の部"&amp;A7,男子,4,FALSE))</f>
      </c>
      <c r="E7" s="45">
        <f t="shared" si="0"/>
      </c>
      <c r="F7" s="45">
        <f t="shared" si="1"/>
      </c>
      <c r="G7" s="45">
        <f t="shared" si="2"/>
      </c>
      <c r="H7" s="45">
        <f t="shared" si="3"/>
      </c>
    </row>
    <row r="8" spans="1:8" ht="22.5" customHeight="1">
      <c r="A8" s="41">
        <v>3</v>
      </c>
      <c r="B8" s="44">
        <f t="shared" si="4"/>
      </c>
      <c r="C8" s="44">
        <f t="shared" si="5"/>
      </c>
      <c r="E8" s="45">
        <f t="shared" si="0"/>
      </c>
      <c r="F8" s="45">
        <f t="shared" si="1"/>
      </c>
      <c r="G8" s="45">
        <f t="shared" si="2"/>
      </c>
      <c r="H8" s="45">
        <f t="shared" si="3"/>
      </c>
    </row>
    <row r="9" spans="1:8" ht="22.5" customHeight="1">
      <c r="A9" s="41">
        <v>4</v>
      </c>
      <c r="B9" s="44">
        <f t="shared" si="4"/>
      </c>
      <c r="C9" s="44">
        <f t="shared" si="5"/>
      </c>
      <c r="E9" s="45">
        <f t="shared" si="0"/>
      </c>
      <c r="F9" s="45">
        <f t="shared" si="1"/>
      </c>
      <c r="G9" s="45">
        <f t="shared" si="2"/>
      </c>
      <c r="H9" s="45">
        <f t="shared" si="3"/>
      </c>
    </row>
    <row r="10" spans="1:8" ht="22.5" customHeight="1">
      <c r="A10" s="41">
        <v>5</v>
      </c>
      <c r="B10" s="44">
        <f t="shared" si="4"/>
      </c>
      <c r="C10" s="44">
        <f t="shared" si="5"/>
      </c>
      <c r="E10" s="45">
        <f t="shared" si="0"/>
      </c>
      <c r="F10" s="45">
        <f t="shared" si="1"/>
      </c>
      <c r="G10" s="45">
        <f t="shared" si="2"/>
      </c>
      <c r="H10" s="45">
        <f t="shared" si="3"/>
      </c>
    </row>
    <row r="11" spans="1:8" ht="22.5" customHeight="1">
      <c r="A11" s="41">
        <v>6</v>
      </c>
      <c r="B11" s="44">
        <f t="shared" si="4"/>
      </c>
      <c r="C11" s="44">
        <f t="shared" si="5"/>
      </c>
      <c r="E11" s="45">
        <f t="shared" si="0"/>
      </c>
      <c r="F11" s="45">
        <f t="shared" si="1"/>
      </c>
      <c r="G11" s="45">
        <f t="shared" si="2"/>
      </c>
      <c r="H11" s="45">
        <f t="shared" si="3"/>
      </c>
    </row>
    <row r="12" spans="1:8" ht="22.5" customHeight="1">
      <c r="A12" s="41">
        <v>7</v>
      </c>
      <c r="B12" s="44">
        <f t="shared" si="4"/>
      </c>
      <c r="C12" s="44">
        <f t="shared" si="5"/>
      </c>
      <c r="E12" s="45">
        <f t="shared" si="0"/>
      </c>
      <c r="F12" s="45">
        <f t="shared" si="1"/>
      </c>
      <c r="G12" s="45">
        <f t="shared" si="2"/>
      </c>
      <c r="H12" s="45">
        <f t="shared" si="3"/>
      </c>
    </row>
    <row r="13" spans="1:8" ht="22.5" customHeight="1">
      <c r="A13" s="41">
        <v>8</v>
      </c>
      <c r="B13" s="44">
        <f t="shared" si="4"/>
      </c>
      <c r="C13" s="44">
        <f t="shared" si="5"/>
      </c>
      <c r="E13" s="45">
        <f t="shared" si="0"/>
      </c>
      <c r="F13" s="45">
        <f t="shared" si="1"/>
      </c>
      <c r="G13" s="45">
        <f t="shared" si="2"/>
      </c>
      <c r="H13" s="45">
        <f t="shared" si="3"/>
      </c>
    </row>
    <row r="14" spans="1:8" ht="22.5" customHeight="1">
      <c r="A14" s="41">
        <v>9</v>
      </c>
      <c r="B14" s="44">
        <f t="shared" si="4"/>
      </c>
      <c r="C14" s="44">
        <f t="shared" si="5"/>
      </c>
      <c r="E14" s="45">
        <f t="shared" si="0"/>
      </c>
      <c r="F14" s="45">
        <f t="shared" si="1"/>
      </c>
      <c r="G14" s="45">
        <f t="shared" si="2"/>
      </c>
      <c r="H14" s="45">
        <f t="shared" si="3"/>
      </c>
    </row>
    <row r="15" spans="1:8" ht="22.5" customHeight="1">
      <c r="A15" s="41">
        <v>10</v>
      </c>
      <c r="B15" s="44">
        <f t="shared" si="4"/>
      </c>
      <c r="C15" s="44">
        <f t="shared" si="5"/>
      </c>
      <c r="E15" s="45">
        <f t="shared" si="0"/>
      </c>
      <c r="F15" s="45">
        <f t="shared" si="1"/>
      </c>
      <c r="G15" s="45">
        <f t="shared" si="2"/>
      </c>
      <c r="H15" s="45">
        <f t="shared" si="3"/>
      </c>
    </row>
    <row r="16" spans="1:3" ht="22.5" customHeight="1">
      <c r="A16" s="46"/>
      <c r="B16" s="46"/>
      <c r="C16" s="46"/>
    </row>
    <row r="17" spans="1:3" ht="22.5" customHeight="1">
      <c r="A17" s="41" t="s">
        <v>31</v>
      </c>
      <c r="B17" s="338">
        <f>IF(①ﾃﾞｰﾀ!G6="","",①ﾃﾞｰﾀ!G6)</f>
      </c>
      <c r="C17" s="339"/>
    </row>
    <row r="18" spans="1:3" ht="22.5" customHeight="1">
      <c r="A18" s="41" t="s">
        <v>32</v>
      </c>
      <c r="B18" s="338">
        <f>IF(①ﾃﾞｰﾀ!D5="","",①ﾃﾞｰﾀ!D5)</f>
      </c>
      <c r="C18" s="339"/>
    </row>
    <row r="19" spans="1:3" ht="22.5" customHeight="1">
      <c r="A19" s="41" t="s">
        <v>33</v>
      </c>
      <c r="B19" s="338">
        <f>IF(①ﾃﾞｰﾀ!E16="","",①ﾃﾞｰﾀ!E16)</f>
      </c>
      <c r="C19" s="339"/>
    </row>
    <row r="20" spans="1:3" ht="22.5" customHeight="1">
      <c r="A20" s="41" t="s">
        <v>34</v>
      </c>
      <c r="B20" s="338">
        <f>IF(①ﾃﾞｰﾀ!E18="","",①ﾃﾞｰﾀ!E18)</f>
      </c>
      <c r="C20" s="339"/>
    </row>
    <row r="21" spans="1:3" ht="22.5" customHeight="1">
      <c r="A21" s="43" t="s">
        <v>35</v>
      </c>
      <c r="B21" s="44" t="s">
        <v>36</v>
      </c>
      <c r="C21" s="41" t="s">
        <v>29</v>
      </c>
    </row>
    <row r="22" spans="1:8" ht="22.5" customHeight="1">
      <c r="A22" s="41">
        <v>1</v>
      </c>
      <c r="B22" s="44">
        <f aca="true" t="shared" si="6" ref="B22:B29">IF(COUNTIF(女子,"女子の部"&amp;A22)=0,"",VLOOKUP("女子の部"&amp;A22,女子,2,FALSE))</f>
      </c>
      <c r="C22" s="44">
        <f aca="true" t="shared" si="7" ref="C22:C29">IF(COUNTIF(女子,"女子の部"&amp;A22)=0,"",VLOOKUP("女子の部"&amp;A22,女子,4,FALSE))</f>
      </c>
      <c r="E22" s="45">
        <f>IF(COUNTIF(女子,"女子の部"&amp;A22)=0,"",VLOOKUP("女子の部"&amp;A22,女子,3,FALSE))</f>
      </c>
      <c r="F22" s="45">
        <f aca="true" t="shared" si="8" ref="F22:F29">IF(COUNTIF(女子,"女子の部"&amp;A22)=0,"",VLOOKUP("女子の部"&amp;A22,女子,5,FALSE))</f>
      </c>
      <c r="G22" s="45">
        <f aca="true" t="shared" si="9" ref="G22:G29">IF(COUNTIF(女子,"女子の部"&amp;A22)=0,"",VLOOKUP("女子の部"&amp;A22,女子,6,FALSE))</f>
      </c>
      <c r="H22" s="45">
        <f aca="true" t="shared" si="10" ref="H22:H29">IF(COUNTIF(女子,"女子の部"&amp;A22)=0,"",VLOOKUP("女子の部"&amp;A22,女子,7,FALSE))</f>
      </c>
    </row>
    <row r="23" spans="1:8" ht="22.5" customHeight="1">
      <c r="A23" s="41">
        <v>2</v>
      </c>
      <c r="B23" s="44">
        <f t="shared" si="6"/>
      </c>
      <c r="C23" s="44">
        <f t="shared" si="7"/>
      </c>
      <c r="E23" s="45">
        <f aca="true" t="shared" si="11" ref="E23:E29">IF(COUNTIF(女子,"女子の部"&amp;A23)=0,"",VLOOKUP("女子の部"&amp;A23,女子,3,FALSE))</f>
      </c>
      <c r="F23" s="45">
        <f t="shared" si="8"/>
      </c>
      <c r="G23" s="45">
        <f t="shared" si="9"/>
      </c>
      <c r="H23" s="45">
        <f t="shared" si="10"/>
      </c>
    </row>
    <row r="24" spans="1:8" ht="22.5" customHeight="1">
      <c r="A24" s="41">
        <v>3</v>
      </c>
      <c r="B24" s="44">
        <f t="shared" si="6"/>
      </c>
      <c r="C24" s="44">
        <f t="shared" si="7"/>
      </c>
      <c r="E24" s="45">
        <f t="shared" si="11"/>
      </c>
      <c r="F24" s="45">
        <f t="shared" si="8"/>
      </c>
      <c r="G24" s="45">
        <f t="shared" si="9"/>
      </c>
      <c r="H24" s="45">
        <f t="shared" si="10"/>
      </c>
    </row>
    <row r="25" spans="1:8" ht="22.5" customHeight="1">
      <c r="A25" s="41">
        <v>4</v>
      </c>
      <c r="B25" s="44">
        <f t="shared" si="6"/>
      </c>
      <c r="C25" s="44">
        <f t="shared" si="7"/>
      </c>
      <c r="E25" s="45">
        <f t="shared" si="11"/>
      </c>
      <c r="F25" s="45">
        <f t="shared" si="8"/>
      </c>
      <c r="G25" s="45">
        <f t="shared" si="9"/>
      </c>
      <c r="H25" s="45">
        <f t="shared" si="10"/>
      </c>
    </row>
    <row r="26" spans="1:8" ht="22.5" customHeight="1">
      <c r="A26" s="41">
        <v>5</v>
      </c>
      <c r="B26" s="44">
        <f t="shared" si="6"/>
      </c>
      <c r="C26" s="44">
        <f t="shared" si="7"/>
      </c>
      <c r="E26" s="45">
        <f t="shared" si="11"/>
      </c>
      <c r="F26" s="45">
        <f t="shared" si="8"/>
      </c>
      <c r="G26" s="45">
        <f t="shared" si="9"/>
      </c>
      <c r="H26" s="45">
        <f t="shared" si="10"/>
      </c>
    </row>
    <row r="27" spans="1:8" ht="22.5" customHeight="1">
      <c r="A27" s="41">
        <v>6</v>
      </c>
      <c r="B27" s="44">
        <f t="shared" si="6"/>
      </c>
      <c r="C27" s="44">
        <f t="shared" si="7"/>
      </c>
      <c r="E27" s="45">
        <f t="shared" si="11"/>
      </c>
      <c r="F27" s="45">
        <f t="shared" si="8"/>
      </c>
      <c r="G27" s="45">
        <f t="shared" si="9"/>
      </c>
      <c r="H27" s="45">
        <f t="shared" si="10"/>
      </c>
    </row>
    <row r="28" spans="1:8" ht="22.5" customHeight="1">
      <c r="A28" s="41">
        <v>7</v>
      </c>
      <c r="B28" s="44">
        <f t="shared" si="6"/>
      </c>
      <c r="C28" s="44">
        <f t="shared" si="7"/>
      </c>
      <c r="E28" s="45">
        <f t="shared" si="11"/>
      </c>
      <c r="F28" s="45">
        <f t="shared" si="8"/>
      </c>
      <c r="G28" s="45">
        <f t="shared" si="9"/>
      </c>
      <c r="H28" s="45">
        <f t="shared" si="10"/>
      </c>
    </row>
    <row r="29" spans="1:8" ht="22.5" customHeight="1">
      <c r="A29" s="41">
        <v>8</v>
      </c>
      <c r="B29" s="44">
        <f t="shared" si="6"/>
      </c>
      <c r="C29" s="44">
        <f t="shared" si="7"/>
      </c>
      <c r="E29" s="45">
        <f t="shared" si="11"/>
      </c>
      <c r="F29" s="45">
        <f t="shared" si="8"/>
      </c>
      <c r="G29" s="45">
        <f t="shared" si="9"/>
      </c>
      <c r="H29" s="45">
        <f t="shared" si="10"/>
      </c>
    </row>
  </sheetData>
  <sheetProtection password="CC4D" sheet="1"/>
  <mergeCells count="8">
    <mergeCell ref="B20:C20"/>
    <mergeCell ref="B17:C17"/>
    <mergeCell ref="B18:C18"/>
    <mergeCell ref="B1:C1"/>
    <mergeCell ref="B2:C2"/>
    <mergeCell ref="B19:C19"/>
    <mergeCell ref="B3:C3"/>
    <mergeCell ref="B4:C4"/>
  </mergeCells>
  <printOptions horizontalCentered="1" vertic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船津　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MCTR-USER</cp:lastModifiedBy>
  <cp:lastPrinted>2023-08-15T12:30:38Z</cp:lastPrinted>
  <dcterms:created xsi:type="dcterms:W3CDTF">2006-07-23T08:41:30Z</dcterms:created>
  <dcterms:modified xsi:type="dcterms:W3CDTF">2023-10-21T06:50:21Z</dcterms:modified>
  <cp:category/>
  <cp:version/>
  <cp:contentType/>
  <cp:contentStatus/>
</cp:coreProperties>
</file>